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40" yWindow="465" windowWidth="14805" windowHeight="7650" tabRatio="875" firstSheet="12" activeTab="17"/>
  </bookViews>
  <sheets>
    <sheet name="Абдухаилова О.В." sheetId="44" r:id="rId1"/>
    <sheet name="Семёнов" sheetId="32" r:id="rId2"/>
    <sheet name="Подерёгин" sheetId="31" r:id="rId3"/>
    <sheet name="Бурова" sheetId="28" r:id="rId4"/>
    <sheet name="Веселов" sheetId="25" r:id="rId5"/>
    <sheet name="Сарапкин" sheetId="24" r:id="rId6"/>
    <sheet name="Шевцов" sheetId="10" r:id="rId7"/>
    <sheet name="Иванова" sheetId="27" r:id="rId8"/>
    <sheet name="Березин" sheetId="33" r:id="rId9"/>
    <sheet name="Рудков" sheetId="39" r:id="rId10"/>
    <sheet name="Захаренков" sheetId="43" r:id="rId11"/>
    <sheet name="Волохонский" sheetId="46" r:id="rId12"/>
    <sheet name="Фролов" sheetId="47" r:id="rId13"/>
    <sheet name="Ширшов" sheetId="48" r:id="rId14"/>
    <sheet name="Садовников" sheetId="49" r:id="rId15"/>
    <sheet name="Кузнеченков" sheetId="54" r:id="rId16"/>
    <sheet name="Калагин" sheetId="52" r:id="rId17"/>
    <sheet name="Расписание " sheetId="53" r:id="rId18"/>
    <sheet name="Лист1" sheetId="40" r:id="rId19"/>
  </sheets>
  <definedNames/>
  <calcPr calcId="145621"/>
</workbook>
</file>

<file path=xl/sharedStrings.xml><?xml version="1.0" encoding="utf-8"?>
<sst xmlns="http://schemas.openxmlformats.org/spreadsheetml/2006/main" count="1888" uniqueCount="206">
  <si>
    <t>День недели и время работы</t>
  </si>
  <si>
    <t>ПН</t>
  </si>
  <si>
    <t>ВТ</t>
  </si>
  <si>
    <t>СР</t>
  </si>
  <si>
    <t>ЧТ</t>
  </si>
  <si>
    <t>ПТ</t>
  </si>
  <si>
    <t>СБ</t>
  </si>
  <si>
    <t>ВС</t>
  </si>
  <si>
    <t>Места проведения 
тренировок</t>
  </si>
  <si>
    <t>Общее кол-во часов</t>
  </si>
  <si>
    <t>Тренировочные занятия</t>
  </si>
  <si>
    <t>ИТОГО
часов</t>
  </si>
  <si>
    <t>Вид работы и
 место занятий</t>
  </si>
  <si>
    <t>1.01.1</t>
  </si>
  <si>
    <t>1.01.2</t>
  </si>
  <si>
    <t>1.04.1</t>
  </si>
  <si>
    <t>1.05.1</t>
  </si>
  <si>
    <t>2.01.1</t>
  </si>
  <si>
    <t>2.01.2</t>
  </si>
  <si>
    <t>2.01.5</t>
  </si>
  <si>
    <t>2.01.6</t>
  </si>
  <si>
    <t>2.03.1</t>
  </si>
  <si>
    <t>2.04.1</t>
  </si>
  <si>
    <t>2.04.2</t>
  </si>
  <si>
    <t>2.06.3</t>
  </si>
  <si>
    <t>2.06.4</t>
  </si>
  <si>
    <t>2.06.5</t>
  </si>
  <si>
    <t>2.06.6</t>
  </si>
  <si>
    <t>2.07.1</t>
  </si>
  <si>
    <t>2.10.1</t>
  </si>
  <si>
    <t>ЦО № 650 метод. кабинет,
Пушкин, ул. Ленинградская, д. 2</t>
  </si>
  <si>
    <t>-</t>
  </si>
  <si>
    <t>00</t>
  </si>
  <si>
    <t>17</t>
  </si>
  <si>
    <t>30</t>
  </si>
  <si>
    <t>20</t>
  </si>
  <si>
    <t>15</t>
  </si>
  <si>
    <t>22</t>
  </si>
  <si>
    <t>16</t>
  </si>
  <si>
    <t>10</t>
  </si>
  <si>
    <t>14</t>
  </si>
  <si>
    <t>18</t>
  </si>
  <si>
    <t>№
гр.</t>
  </si>
  <si>
    <t>19</t>
  </si>
  <si>
    <t>Тренировочные занятия АФК</t>
  </si>
  <si>
    <t>21</t>
  </si>
  <si>
    <t>12</t>
  </si>
  <si>
    <t>13</t>
  </si>
  <si>
    <t>1.02.1</t>
  </si>
  <si>
    <t>1.02.2</t>
  </si>
  <si>
    <t>1.02.3</t>
  </si>
  <si>
    <t>1.02.4</t>
  </si>
  <si>
    <t>РАСПИСАНИЕ
 тренировочных занятий секций по видам спорта отдела спортивной работы СПб ГБУ ЦФКСЗ «Царское Село»</t>
  </si>
  <si>
    <t>на</t>
  </si>
  <si>
    <t>2.02.1</t>
  </si>
  <si>
    <t>2.02.2</t>
  </si>
  <si>
    <t>2.02.3</t>
  </si>
  <si>
    <t>11</t>
  </si>
  <si>
    <t>09</t>
  </si>
  <si>
    <t>40:00</t>
  </si>
  <si>
    <t xml:space="preserve">Тренировочные занятия </t>
  </si>
  <si>
    <t>2.07.2</t>
  </si>
  <si>
    <t>каб. 3.1, ЦФКСЗ,  ул. Ленинградская, 83,                       лит. Б</t>
  </si>
  <si>
    <t>ГБОУ СОШ № 638
ул. Березовая, д. 13</t>
  </si>
  <si>
    <t>в</t>
  </si>
  <si>
    <t>Стадион ЦФКСЗ
ул. Ленинградская, 83, лит.Б</t>
  </si>
  <si>
    <t>Стадион, спортивный зал ЦФКСЗ, г. Павловск, ул. Садовая, 20</t>
  </si>
  <si>
    <t>ГБОУ СОШ № 530 (спортивный зал, стадион), г. Пушкин, б-р А.Толстого, д. 42</t>
  </si>
  <si>
    <t>ДДИ-4 (методический кабинет) г. Павловск, ул. Елизаветинская, д. 11</t>
  </si>
  <si>
    <t>6</t>
  </si>
  <si>
    <t>ЦФКСЗ, г. Пушкин, ул. Ленинградская, 83, лит. Б</t>
  </si>
  <si>
    <t>ЦФКСЗ,                                ул. Ленинградская,                      83, лит. Б</t>
  </si>
  <si>
    <t>о</t>
  </si>
  <si>
    <t>2.05.1</t>
  </si>
  <si>
    <t>2.05.2</t>
  </si>
  <si>
    <t xml:space="preserve">г.. Пушкин, Ленинградская, 83, лит. Б                                       </t>
  </si>
  <si>
    <t>Спортивный зал, спортивная  площадка ДДИ-4, г. Павловск, ул. Елизаветинская, д. 11</t>
  </si>
  <si>
    <t>Стадион "Павловск", г. Павловск, ул. Садовая, д. 20 - Павловский парк</t>
  </si>
  <si>
    <t xml:space="preserve">г. Павловск, ул.  Садовая, д. 20 </t>
  </si>
  <si>
    <t>Спортивный зал, стадион ГБОУ СОШ №530, г. Пушкин, б-р А.Толстого, д. 42</t>
  </si>
  <si>
    <t>Стадион, спортивный зал стадиона "Павловск", г. Павловск, ул. Садовая, д. 20</t>
  </si>
  <si>
    <t xml:space="preserve">
г. Пушкин, ул. Ленинградская, д. 83, лит.Б</t>
  </si>
  <si>
    <t>г. Павловск, ул. Садовая, д. 20</t>
  </si>
  <si>
    <t>Павловский парк</t>
  </si>
  <si>
    <t>Иная работа (работа с планирующими и отчетными документами)</t>
  </si>
  <si>
    <t>п. Шушары, ул. Школьная, д. 22 - хоккейная коробка</t>
  </si>
  <si>
    <t>2.12.1</t>
  </si>
  <si>
    <t>2.12.2</t>
  </si>
  <si>
    <t>ФИО инструктора                                по спорту</t>
  </si>
  <si>
    <t>Стадион, спортивный зал "Павловск", г. Павловск, ул. Садовая, д. 20</t>
  </si>
  <si>
    <t>Пушкин, Ленинградская, д. 83, лит. Б, ЦФКСЗ, учебный класс 3.6</t>
  </si>
  <si>
    <t>* В т. ч. оздоровительная гимнастика на открытом воздухе с 20:00 до 20:30.</t>
  </si>
  <si>
    <t>контактный телефон - 476 98 71</t>
  </si>
  <si>
    <t>Городской стадион, тренажерный зал. Пушкин, ул. Ленинградская, 83, лит. Б</t>
  </si>
  <si>
    <t>23</t>
  </si>
  <si>
    <t>4</t>
  </si>
  <si>
    <t>Дни недели</t>
  </si>
  <si>
    <t>В случае изменения места и/или времени занятий  сообщать об этом  не позднее, чем за 7 календарных дней в отдел спортивной работы в письменном виде.</t>
  </si>
  <si>
    <t>Спортивный  зал, стадион ИПП, г. Пушкин, ул. Малая, д. 9/3</t>
  </si>
  <si>
    <t>Екатерининский парк</t>
  </si>
  <si>
    <t>8</t>
  </si>
  <si>
    <t>Бассейн ГБОУ лицея                      № 410, г. Пушкин, ул. Кедринская, д. 10  А</t>
  </si>
  <si>
    <t>Стадион, тир стадиона "Павловск", г.Павловск, ул. Садовая, д. 20 Б</t>
  </si>
  <si>
    <t>Тренажерный зал, стадион  ЛГУ им. А.С. Пушкина,                                      г. Пушкин,  Петербургское ш., д. 10</t>
  </si>
  <si>
    <t>Садовников В.В.</t>
  </si>
  <si>
    <t>2.9.1</t>
  </si>
  <si>
    <t>2.9.2</t>
  </si>
  <si>
    <t>2.13.1</t>
  </si>
  <si>
    <t>2.13.2</t>
  </si>
  <si>
    <t xml:space="preserve">Начальник отдела спортивной работы _______________________ А.В. Садовников  </t>
  </si>
  <si>
    <t>1 Баскетбол</t>
  </si>
  <si>
    <t>2 Легкая атлетика</t>
  </si>
  <si>
    <t xml:space="preserve"> 4 Лыжные гонки</t>
  </si>
  <si>
    <t>6.1</t>
  </si>
  <si>
    <t>6.2</t>
  </si>
  <si>
    <t xml:space="preserve">   6 Полиатлон</t>
  </si>
  <si>
    <t>5 Пауэрлифтинг</t>
  </si>
  <si>
    <t>11.1</t>
  </si>
  <si>
    <t>11.2</t>
  </si>
  <si>
    <t>11.3</t>
  </si>
  <si>
    <t>11.4</t>
  </si>
  <si>
    <t xml:space="preserve">УТВЕРЖДАЮ
Начальник ОСР 
_________________ А.В. Садовников
«____»_________________2018 г.
</t>
  </si>
  <si>
    <t>Инструктор по спорту   _________________________ О.В. Абдухаирова                                            «_____»_______________2018 г.
                                                      (подпись)</t>
  </si>
  <si>
    <t>Инструктор по спорту   _________________________   Н.И. Семёнов                                      «_____»_______________2018 г.
                                                    (подпись)</t>
  </si>
  <si>
    <t>Инструктор по спорту   _________________________   А.В. Подерёгин                                             «_____»_______________2018 г.
                                                     (подпись)</t>
  </si>
  <si>
    <t>Инструктор по спорту   _________________________   Т.М. Бурова                                             «_____»_______________2018 г.
                                                   (подпись)</t>
  </si>
  <si>
    <t>Инструктор по спорту   _________________________ А.А. Веселов                                             «_____»_______________2018 г.
                                         (подпись)</t>
  </si>
  <si>
    <t xml:space="preserve">Инструктор по спорту   _________________________   А.М. Сарапкин                                           «_____»_______________2018 г.
                                                    </t>
  </si>
  <si>
    <r>
      <t xml:space="preserve">Инструктор по спорту   _________________________   В.В. Шевцов                                       «_____»_______________2018 г.
                                                     </t>
    </r>
    <r>
      <rPr>
        <sz val="8"/>
        <color theme="1"/>
        <rFont val="Times New Roman"/>
        <family val="1"/>
      </rPr>
      <t>(подпись)</t>
    </r>
  </si>
  <si>
    <t>Инструктор по спорту   _________________________ И.Г. Иванова                                             «_____»_______________2018 г.
                                                     (подпись)</t>
  </si>
  <si>
    <t>Инструктор по спорту   _________________________   А.А. Березин                                     «_____»_______________2018 г.
                                                      (подпись)</t>
  </si>
  <si>
    <t>Инструктор по спорту   _________________________   А.И. Рудков                                «_____»_______________2018 г.
                                                       (подпись)</t>
  </si>
  <si>
    <t>Инструктор по спорту   _________________________ А.А. Волохонский                                        "____"______________ 2018 г.
                                      (подпись)</t>
  </si>
  <si>
    <t>Инструктор по спорту   _________________________ А.В.Фролов                                            «_____»_______________2018 г.
                                                        (подпись)</t>
  </si>
  <si>
    <t>Инструктор по спорту   _________________________ Е.В. Ширшов                                       «_____»_______________2018 г.
                                      (подпись)</t>
  </si>
  <si>
    <t>Инструктор по спорту   _________________________ В.В. Садовников                                      «_____»_______________2018 г.
                                                    (подпись)</t>
  </si>
  <si>
    <t xml:space="preserve">Веселов А.А. </t>
  </si>
  <si>
    <t>8.1</t>
  </si>
  <si>
    <t>8.2</t>
  </si>
  <si>
    <t>08</t>
  </si>
  <si>
    <t>Захаренков Д.В.</t>
  </si>
  <si>
    <t xml:space="preserve">  </t>
  </si>
  <si>
    <t>Инструктор по спорту   _________________________ Д.А. Захаренков                                        «_____»_______________2018 г.
                                      (подпись)</t>
  </si>
  <si>
    <t xml:space="preserve">Подерёгин А.В. </t>
  </si>
  <si>
    <t xml:space="preserve">Фролов А.В.  </t>
  </si>
  <si>
    <t xml:space="preserve">Абдухаирова О.В. </t>
  </si>
  <si>
    <t>2.12.3</t>
  </si>
  <si>
    <t>2.12.4</t>
  </si>
  <si>
    <t>ЦФКСЗ,                                ул. Ленинградская,                      д. 83, лит. Б</t>
  </si>
  <si>
    <t xml:space="preserve">Рудков А.И.                     </t>
  </si>
  <si>
    <t xml:space="preserve">Ширшов Е.В. </t>
  </si>
  <si>
    <t xml:space="preserve">Бурова Т.М. </t>
  </si>
  <si>
    <t xml:space="preserve">Шевцов В.В. </t>
  </si>
  <si>
    <t xml:space="preserve">Березин А.А. </t>
  </si>
  <si>
    <t xml:space="preserve">Сарапкин А.М. </t>
  </si>
  <si>
    <t xml:space="preserve">Иванова И.Г. </t>
  </si>
  <si>
    <t xml:space="preserve">  8 Стрельба из лука</t>
  </si>
  <si>
    <t xml:space="preserve">  9 Шахматы</t>
  </si>
  <si>
    <t>10 Хоккей</t>
  </si>
  <si>
    <t xml:space="preserve">  11 Настольный теннис</t>
  </si>
  <si>
    <t>Стадион, спортивный зал ЦФКСЗ, г. Павловск, ул. Садовая, д. 20</t>
  </si>
  <si>
    <t>Городской стадион, тренажерный зал,                          г. Пушкин, ул. Ленинградская, д. 83, лит. Б</t>
  </si>
  <si>
    <t>Стадион, спортивный зал стадиона "Павловск",                                      г. Павловск,                                            ул. Садовая, д. 20</t>
  </si>
  <si>
    <t>ЦФКСЗ "Царское Село",                       г. Пушкин, ул. Ленинградская, д. 83, лит. Б</t>
  </si>
  <si>
    <t>ЦФКСЗ "Царское Село",                                     г. Пушкин, ул. Ленинградская, д. 83, лит. Б</t>
  </si>
  <si>
    <t>Инструктор по спорту   _________________________ И.Н. Кузнеченков                                           "_____"  ________________ 2018 г.
                                                     (подпись)</t>
  </si>
  <si>
    <t>ГБОУ СОШ № 530 спортзал, г. Пушкин, б-р А.Толстого, д. 42</t>
  </si>
  <si>
    <t>Стадион "Павловск", г. Павловск, ул. Садовая, д. 20 Б</t>
  </si>
  <si>
    <t xml:space="preserve">г. Пушкин, ул. Железнодорожная, 56 – хоккейная коробка </t>
  </si>
  <si>
    <t xml:space="preserve"> стадиона "Павловск", г. Павловск, ул. Садовая, д. 20 - Павловский парк</t>
  </si>
  <si>
    <t xml:space="preserve">Бассейн ГБОУ лицея                      № 410, г. Пушкин, ул. Кедринская, д. 10 </t>
  </si>
  <si>
    <t>В</t>
  </si>
  <si>
    <t>Инструктор по спорту   _________________________ А.В. Калагин                                     «_____»_______________2018 г.
                                      (подпись)</t>
  </si>
  <si>
    <t>Калагин А.В.</t>
  </si>
  <si>
    <t>12 Регби</t>
  </si>
  <si>
    <t>13 Бочча (АФК)</t>
  </si>
  <si>
    <t>14 Фитнес-аэробика (АФК)</t>
  </si>
  <si>
    <t>15  Легкая атлетика (АФК)</t>
  </si>
  <si>
    <t xml:space="preserve">16  Шахматы (АФК) </t>
  </si>
  <si>
    <t>декабрь</t>
  </si>
  <si>
    <t xml:space="preserve">2018 года </t>
  </si>
  <si>
    <t xml:space="preserve">УТВЕРЖДАЮ                                                                  Директор
Санкт-Петербургского государственного бюджетного учреждения "Центр физической культуры спорта и здоровья "Царское Село" Пушкинского района
_____________________ Р.М. Гайфутдинов
26 ноября 2018 г.
</t>
  </si>
  <si>
    <t>26 ноября 2018 г.</t>
  </si>
  <si>
    <r>
      <rPr>
        <b/>
        <sz val="14"/>
        <color theme="1"/>
        <rFont val="Times New Roman"/>
        <family val="1"/>
      </rPr>
      <t xml:space="preserve">РАСПИСАНИЕ
</t>
    </r>
    <r>
      <rPr>
        <sz val="14"/>
        <color theme="1"/>
        <rFont val="Times New Roman"/>
        <family val="1"/>
      </rPr>
      <t xml:space="preserve">работы инструктора по спорту СПб ГБУ ЦФКСЗ «Царское Село» отдела спортивной работы по волейболу                                                                                                                                    Семенова Н.И. на декабрь 2018 года </t>
    </r>
  </si>
  <si>
    <r>
      <rPr>
        <b/>
        <sz val="14"/>
        <color theme="1"/>
        <rFont val="Times New Roman"/>
        <family val="1"/>
      </rPr>
      <t>РАСПИСАНИЕ</t>
    </r>
    <r>
      <rPr>
        <sz val="14"/>
        <color theme="1"/>
        <rFont val="Times New Roman"/>
        <family val="1"/>
      </rPr>
      <t xml:space="preserve">
работы инструктора по спорту СПб ГБУ ЦФКСЗ «Царское Село» отдела спортивной работы по баскетболу                                                                   Подерегина А.В. на декабрь 2018 года </t>
    </r>
  </si>
  <si>
    <r>
      <rPr>
        <b/>
        <sz val="14"/>
        <color theme="1"/>
        <rFont val="Times New Roman"/>
        <family val="1"/>
      </rPr>
      <t xml:space="preserve">РАСПИСАНИЕ
</t>
    </r>
    <r>
      <rPr>
        <sz val="14"/>
        <color theme="1"/>
        <rFont val="Times New Roman"/>
        <family val="1"/>
      </rPr>
      <t>работы инструктора по спорту СПб ГБУ ЦФКСЗ «Царское Село» отдела спортивной работы по АФК  (бочче)                                                                   Буровой Т.М. на декабрь 2018 года</t>
    </r>
  </si>
  <si>
    <r>
      <rPr>
        <b/>
        <sz val="14"/>
        <color theme="1"/>
        <rFont val="Times New Roman"/>
        <family val="1"/>
      </rPr>
      <t xml:space="preserve">РАСПИСАНИЕ
</t>
    </r>
    <r>
      <rPr>
        <sz val="14"/>
        <color theme="1"/>
        <rFont val="Times New Roman"/>
        <family val="1"/>
      </rPr>
      <t xml:space="preserve">работы инструктора по спорту СПб ГБУ ЦФКСЗ «Царское Село» отдела спортивной работы по  лёгкой атлетике                                                         Веселова А.А. на декабрь 2018 года </t>
    </r>
  </si>
  <si>
    <r>
      <rPr>
        <b/>
        <sz val="14"/>
        <color theme="1"/>
        <rFont val="Times New Roman"/>
        <family val="1"/>
      </rPr>
      <t>РАСПИСАНИЕ</t>
    </r>
    <r>
      <rPr>
        <sz val="12"/>
        <color theme="1"/>
        <rFont val="Times New Roman"/>
        <family val="1"/>
      </rPr>
      <t xml:space="preserve">
работы инструктора по спорту СПб ГБУ ЦФКСЗ «Царское Село» отдела спортивной работы по  шахматам                                                                                     Сарапкина А.М. на декабрь 2018 года </t>
    </r>
  </si>
  <si>
    <r>
      <rPr>
        <b/>
        <sz val="14"/>
        <color theme="1"/>
        <rFont val="Times New Roman"/>
        <family val="1"/>
      </rPr>
      <t>РАСПИСАНИЕ</t>
    </r>
    <r>
      <rPr>
        <sz val="12"/>
        <color theme="1"/>
        <rFont val="Times New Roman"/>
        <family val="1"/>
      </rPr>
      <t xml:space="preserve">
работы инструктора по спорту СПб ГБУ ЦФКСЗ «Царское Село» отдела спортивной работы по  баскетболу                                                                                             Шевцова В.В. на декабрь 2018 года</t>
    </r>
  </si>
  <si>
    <r>
      <t xml:space="preserve">РАСПИСАНИЕ
</t>
    </r>
    <r>
      <rPr>
        <sz val="12"/>
        <color theme="1"/>
        <rFont val="Times New Roman"/>
        <family val="1"/>
      </rPr>
      <t xml:space="preserve">работы инструктора по спорту СПб ГБУ ЦФКСЗ «Царское Село» отдела спортивной работы по  АФК (фитнес-аэробика)                                                                                                   Ивановой И.Г. на декабрь 2018 года  </t>
    </r>
  </si>
  <si>
    <r>
      <rPr>
        <b/>
        <sz val="14"/>
        <color theme="1"/>
        <rFont val="Times New Roman"/>
        <family val="1"/>
      </rPr>
      <t xml:space="preserve">РАСПИСАНИЕ
</t>
    </r>
    <r>
      <rPr>
        <sz val="14"/>
        <color theme="1"/>
        <rFont val="Times New Roman"/>
        <family val="1"/>
      </rPr>
      <t>работы инструктора по спорту СПб ГБУ ЦФКСЗ «Царское Село» отдела спортивной работы по лыжным гонкам                                                  Березина А.А. на декабрь 2018 год</t>
    </r>
    <r>
      <rPr>
        <b/>
        <sz val="14"/>
        <color theme="1"/>
        <rFont val="Times New Roman"/>
        <family val="1"/>
      </rPr>
      <t>а</t>
    </r>
  </si>
  <si>
    <r>
      <t xml:space="preserve">РАСПИСАНИЕ
</t>
    </r>
    <r>
      <rPr>
        <sz val="14"/>
        <color theme="1"/>
        <rFont val="Times New Roman"/>
        <family val="1"/>
      </rPr>
      <t xml:space="preserve">работы инструктора по спорту СПб ГБУ ЦФКСЗ «Царское Село» отдела спортивной работы по полиатлону                                                            Рудкова А.И. на декабрь 2018 года </t>
    </r>
  </si>
  <si>
    <r>
      <rPr>
        <b/>
        <sz val="14"/>
        <color theme="1"/>
        <rFont val="Times New Roman"/>
        <family val="1"/>
      </rPr>
      <t xml:space="preserve">РАСПИСАНИЕ
</t>
    </r>
    <r>
      <rPr>
        <sz val="14"/>
        <color theme="1"/>
        <rFont val="Times New Roman"/>
        <family val="1"/>
      </rPr>
      <t>работы инструктора по спорту СПб ГБУ ЦФКСЗ «Царское Село» отдела спортивной работы                                                                                                                                                                    по полиатлону Захаренков Д.А. на декабрь 2018 года</t>
    </r>
  </si>
  <si>
    <r>
      <rPr>
        <b/>
        <sz val="14"/>
        <color theme="1"/>
        <rFont val="Times New Roman"/>
        <family val="1"/>
      </rPr>
      <t xml:space="preserve">РАСПИСАНИЕ
</t>
    </r>
    <r>
      <rPr>
        <sz val="14"/>
        <color theme="1"/>
        <rFont val="Times New Roman"/>
        <family val="1"/>
      </rPr>
      <t>работы инструктора по спорту СПб ГБУ ЦФКСЗ «Царское Село» отдела спортивной работы                                                                                                                                                                    по хоккею Волохонского А.А. на декабрь 2018 года</t>
    </r>
  </si>
  <si>
    <r>
      <t xml:space="preserve">РАСПИСАНИЕ
</t>
    </r>
    <r>
      <rPr>
        <sz val="14"/>
        <color theme="1"/>
        <rFont val="Times New Roman"/>
        <family val="1"/>
      </rPr>
      <t xml:space="preserve">работы инструктора по спорту СПб ГБУ ЦФКСЗ «Царское Село» отдела спортивной работы по пауэрлифтингу                                                                        Фролова А.В. на декабрь 2018 года </t>
    </r>
  </si>
  <si>
    <r>
      <rPr>
        <b/>
        <sz val="14"/>
        <color theme="1"/>
        <rFont val="Times New Roman"/>
        <family val="1"/>
      </rPr>
      <t xml:space="preserve">РАСПИСАНИЕ
</t>
    </r>
    <r>
      <rPr>
        <sz val="14"/>
        <color theme="1"/>
        <rFont val="Times New Roman"/>
        <family val="1"/>
      </rPr>
      <t xml:space="preserve">работы инструктора по спорту СПб ГБУ ЦФКСЗ «Царское Село» отдела спортивной работы                                                                                                                                                                    по настольному теннису Ширшова Е.В. на декабрь 2018 года </t>
    </r>
  </si>
  <si>
    <r>
      <rPr>
        <b/>
        <sz val="14"/>
        <color theme="1"/>
        <rFont val="Times New Roman"/>
        <family val="1"/>
      </rPr>
      <t xml:space="preserve">РАСПИСАНИЕ
</t>
    </r>
    <r>
      <rPr>
        <sz val="14"/>
        <color theme="1"/>
        <rFont val="Times New Roman"/>
        <family val="1"/>
      </rPr>
      <t>работы инструктора по спорту СПб ГБУ ЦФКСЗ «Царское Село» отдела спортивной работы по  АФК (легкая атлетика)                                                             Садовникова В.В. на декабрь 2018 года</t>
    </r>
  </si>
  <si>
    <r>
      <t xml:space="preserve">РАСПИСАНИЕ
</t>
    </r>
    <r>
      <rPr>
        <sz val="12"/>
        <color theme="1"/>
        <rFont val="Times New Roman"/>
        <family val="1"/>
      </rPr>
      <t xml:space="preserve">работы инструктора по спорту СПб ГБУ ЦФКСЗ «Царское Село» отдела спортивной работы по  футболу                                                                                                  Кузнеченков И.Н. на декабрь 2018 года  </t>
    </r>
  </si>
  <si>
    <t>Волохонский А.А.</t>
  </si>
  <si>
    <t xml:space="preserve">СОГЛАСОВАНО
ВРИО заместителя директора по спортивно-массовой работе Санкт-Петербургского государственного бюджетного учреждения "Центр физической культуры спорта и здоровья "Царское Село" Пушкинского района
________________      А.В. Садовников                                                                                                                           26 ноября 2018 г.
</t>
  </si>
  <si>
    <r>
      <t xml:space="preserve">РАСПИСАНИЕ
</t>
    </r>
    <r>
      <rPr>
        <sz val="14"/>
        <color theme="1"/>
        <rFont val="Times New Roman"/>
        <family val="1"/>
      </rPr>
      <t xml:space="preserve">работы инструктора по спорту СПб ГБУ ЦФКСЗ «Царское Село» отдела спортивной работы по стрельбе из лука                                                                                                        Абдухаировой О.В. на декабрь 2018 года </t>
    </r>
  </si>
  <si>
    <r>
      <rPr>
        <b/>
        <sz val="14"/>
        <color theme="1"/>
        <rFont val="Times New Roman"/>
        <family val="1"/>
      </rPr>
      <t xml:space="preserve">РАСПИСАНИЕ
</t>
    </r>
    <r>
      <rPr>
        <sz val="14"/>
        <color theme="1"/>
        <rFont val="Times New Roman"/>
        <family val="1"/>
      </rPr>
      <t>работы инструктора по спорту СПб ГБУ ЦФКСЗ «Царское Село» отдела спортивной работы                                                                                                                                                                    по регби Калагина А.В. на декабрь 2018 года (корректировка)</t>
    </r>
  </si>
  <si>
    <t>Стадион,тренажерный зал стадиона "Павловск", г.Павловск, ул. Садовая, д. 20 Б</t>
  </si>
  <si>
    <t xml:space="preserve"> Тренажерный зал стадиона "Павловск",                       г. Павловск, ул. Садовая,                       д. 20 </t>
  </si>
  <si>
    <t xml:space="preserve">Тир стадиона "Павловск",                       г. Павловск, ул. Садовая,                       д. 20 </t>
  </si>
  <si>
    <t>Уточнять по телефону 476-98-71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</si>
</sst>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8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14" fillId="0" borderId="0" xfId="0" applyFont="1"/>
    <xf numFmtId="0" fontId="8" fillId="0" borderId="1" xfId="0" applyFont="1" applyBorder="1" applyAlignment="1">
      <alignment horizontal="center" vertical="center"/>
    </xf>
    <xf numFmtId="0" fontId="15" fillId="0" borderId="0" xfId="0" applyFont="1"/>
    <xf numFmtId="1" fontId="8" fillId="0" borderId="4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" fontId="6" fillId="0" borderId="9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49" fontId="21" fillId="0" borderId="4" xfId="0" applyNumberFormat="1" applyFont="1" applyBorder="1" applyAlignment="1">
      <alignment vertical="center"/>
    </xf>
    <xf numFmtId="49" fontId="21" fillId="0" borderId="2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10" fillId="0" borderId="9" xfId="0" applyFont="1" applyBorder="1" applyAlignment="1">
      <alignment horizontal="left" vertical="center" wrapText="1"/>
    </xf>
    <xf numFmtId="1" fontId="6" fillId="0" borderId="9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left" vertical="center"/>
    </xf>
    <xf numFmtId="49" fontId="10" fillId="0" borderId="6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0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1" fontId="28" fillId="0" borderId="3" xfId="0" applyNumberFormat="1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" fontId="14" fillId="0" borderId="4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1" fontId="28" fillId="0" borderId="6" xfId="0" applyNumberFormat="1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vertical="center"/>
    </xf>
    <xf numFmtId="1" fontId="6" fillId="0" borderId="9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49" fontId="29" fillId="0" borderId="2" xfId="0" applyNumberFormat="1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 wrapText="1"/>
    </xf>
    <xf numFmtId="49" fontId="29" fillId="0" borderId="8" xfId="0" applyNumberFormat="1" applyFont="1" applyFill="1" applyBorder="1" applyAlignment="1">
      <alignment horizontal="left" vertical="center"/>
    </xf>
    <xf numFmtId="49" fontId="30" fillId="0" borderId="6" xfId="0" applyNumberFormat="1" applyFont="1" applyFill="1" applyBorder="1" applyAlignment="1">
      <alignment vertical="center"/>
    </xf>
    <xf numFmtId="49" fontId="29" fillId="0" borderId="5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1" fontId="32" fillId="0" borderId="3" xfId="0" applyNumberFormat="1" applyFont="1" applyBorder="1" applyAlignment="1">
      <alignment horizontal="center" vertical="center" wrapText="1"/>
    </xf>
    <xf numFmtId="1" fontId="32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1" fontId="6" fillId="0" borderId="9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1" fontId="32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1" fontId="32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" fontId="32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vertical="center"/>
    </xf>
    <xf numFmtId="1" fontId="32" fillId="0" borderId="4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 wrapText="1"/>
    </xf>
    <xf numFmtId="1" fontId="33" fillId="0" borderId="9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" fontId="33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 wrapText="1"/>
    </xf>
    <xf numFmtId="0" fontId="34" fillId="0" borderId="0" xfId="0" applyFont="1" applyFill="1"/>
    <xf numFmtId="49" fontId="4" fillId="0" borderId="1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0" borderId="0" xfId="0" applyNumberFormat="1"/>
    <xf numFmtId="1" fontId="35" fillId="0" borderId="3" xfId="0" applyNumberFormat="1" applyFont="1" applyFill="1" applyBorder="1" applyAlignment="1">
      <alignment horizontal="center" vertical="center" wrapText="1"/>
    </xf>
    <xf numFmtId="1" fontId="36" fillId="0" borderId="3" xfId="0" applyNumberFormat="1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23" fillId="0" borderId="9" xfId="0" applyNumberFormat="1" applyFont="1" applyBorder="1" applyAlignment="1">
      <alignment horizontal="center" vertical="center"/>
    </xf>
    <xf numFmtId="49" fontId="29" fillId="0" borderId="2" xfId="0" applyNumberFormat="1" applyFont="1" applyBorder="1" applyAlignment="1">
      <alignment horizontal="left" vertical="center"/>
    </xf>
    <xf numFmtId="49" fontId="30" fillId="0" borderId="3" xfId="0" applyNumberFormat="1" applyFont="1" applyBorder="1" applyAlignment="1">
      <alignment vertical="center"/>
    </xf>
    <xf numFmtId="49" fontId="29" fillId="0" borderId="4" xfId="0" applyNumberFormat="1" applyFont="1" applyBorder="1" applyAlignment="1">
      <alignment vertical="center"/>
    </xf>
    <xf numFmtId="49" fontId="29" fillId="0" borderId="2" xfId="0" applyNumberFormat="1" applyFont="1" applyBorder="1" applyAlignment="1">
      <alignment vertical="center"/>
    </xf>
    <xf numFmtId="1" fontId="31" fillId="0" borderId="0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/>
    </xf>
    <xf numFmtId="1" fontId="32" fillId="0" borderId="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center"/>
    </xf>
    <xf numFmtId="49" fontId="16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left" vertical="center" wrapText="1"/>
    </xf>
    <xf numFmtId="1" fontId="35" fillId="2" borderId="3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/>
    </xf>
    <xf numFmtId="49" fontId="33" fillId="2" borderId="4" xfId="0" applyNumberFormat="1" applyFont="1" applyFill="1" applyBorder="1" applyAlignment="1">
      <alignment horizontal="center" vertical="center"/>
    </xf>
    <xf numFmtId="1" fontId="36" fillId="2" borderId="3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/>
    </xf>
    <xf numFmtId="49" fontId="3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horizontal="left" vertical="center"/>
    </xf>
    <xf numFmtId="49" fontId="16" fillId="0" borderId="3" xfId="0" applyNumberFormat="1" applyFont="1" applyFill="1" applyBorder="1" applyAlignment="1">
      <alignment vertical="center"/>
    </xf>
    <xf numFmtId="49" fontId="16" fillId="0" borderId="4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vertical="center"/>
    </xf>
    <xf numFmtId="1" fontId="17" fillId="0" borderId="3" xfId="0" applyNumberFormat="1" applyFont="1" applyFill="1" applyBorder="1" applyAlignment="1">
      <alignment horizontal="center" vertical="center" wrapText="1"/>
    </xf>
    <xf numFmtId="164" fontId="35" fillId="0" borderId="3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" fontId="6" fillId="0" borderId="9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" fontId="33" fillId="0" borderId="2" xfId="0" applyNumberFormat="1" applyFont="1" applyBorder="1" applyAlignment="1">
      <alignment horizontal="center" vertical="center"/>
    </xf>
    <xf numFmtId="1" fontId="33" fillId="0" borderId="3" xfId="0" applyNumberFormat="1" applyFont="1" applyBorder="1" applyAlignment="1">
      <alignment horizontal="center" vertical="center"/>
    </xf>
    <xf numFmtId="1" fontId="33" fillId="0" borderId="4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1" fillId="0" borderId="9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view="pageLayout" zoomScale="70" zoomScalePageLayoutView="70" workbookViewId="0" topLeftCell="A1">
      <selection activeCell="C6" sqref="C6:AX7"/>
    </sheetView>
  </sheetViews>
  <sheetFormatPr defaultColWidth="9.140625" defaultRowHeight="15"/>
  <cols>
    <col min="1" max="1" width="23.57421875" style="4" customWidth="1"/>
    <col min="2" max="2" width="6.140625" style="22" customWidth="1"/>
    <col min="3" max="3" width="2.8515625" style="0" customWidth="1"/>
    <col min="4" max="4" width="1.421875" style="0" customWidth="1"/>
    <col min="5" max="6" width="2.8515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2.421875" style="0" customWidth="1"/>
    <col min="11" max="11" width="1.421875" style="7" customWidth="1"/>
    <col min="12" max="12" width="2.8515625" style="0" customWidth="1"/>
    <col min="13" max="13" width="2.421875" style="0" customWidth="1"/>
    <col min="14" max="14" width="1.42187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2.8515625" style="0" customWidth="1"/>
    <col min="25" max="25" width="1.421875" style="0" customWidth="1"/>
    <col min="26" max="27" width="2.8515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1" width="2.8515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8" width="2.8515625" style="0" customWidth="1"/>
    <col min="49" max="49" width="1.421875" style="0" customWidth="1"/>
    <col min="50" max="50" width="2.8515625" style="0" customWidth="1"/>
    <col min="51" max="51" width="2.421875" style="25" hidden="1" customWidth="1"/>
    <col min="52" max="52" width="9.421875" style="0" customWidth="1"/>
  </cols>
  <sheetData>
    <row r="1" spans="1:52" ht="90" customHeight="1">
      <c r="A1" s="131"/>
      <c r="B1" s="21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62.25" customHeight="1">
      <c r="A2" s="412" t="s">
        <v>200</v>
      </c>
      <c r="B2" s="412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</row>
    <row r="3" spans="1:52" ht="15.75" customHeight="1">
      <c r="A3" s="414" t="s">
        <v>12</v>
      </c>
      <c r="B3" s="416" t="s">
        <v>42</v>
      </c>
      <c r="C3" s="418" t="s">
        <v>96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9" t="s">
        <v>11</v>
      </c>
    </row>
    <row r="4" spans="1:52" ht="25.5" customHeight="1">
      <c r="A4" s="415"/>
      <c r="B4" s="417"/>
      <c r="C4" s="420" t="s">
        <v>1</v>
      </c>
      <c r="D4" s="420"/>
      <c r="E4" s="420"/>
      <c r="F4" s="420"/>
      <c r="G4" s="420"/>
      <c r="H4" s="420"/>
      <c r="I4" s="420"/>
      <c r="J4" s="420" t="s">
        <v>2</v>
      </c>
      <c r="K4" s="420"/>
      <c r="L4" s="420"/>
      <c r="M4" s="420"/>
      <c r="N4" s="420"/>
      <c r="O4" s="420"/>
      <c r="P4" s="420"/>
      <c r="Q4" s="420" t="s">
        <v>3</v>
      </c>
      <c r="R4" s="420"/>
      <c r="S4" s="420"/>
      <c r="T4" s="420"/>
      <c r="U4" s="420"/>
      <c r="V4" s="420"/>
      <c r="W4" s="420"/>
      <c r="X4" s="420" t="s">
        <v>4</v>
      </c>
      <c r="Y4" s="420"/>
      <c r="Z4" s="420"/>
      <c r="AA4" s="420"/>
      <c r="AB4" s="420"/>
      <c r="AC4" s="420"/>
      <c r="AD4" s="420"/>
      <c r="AE4" s="420" t="s">
        <v>5</v>
      </c>
      <c r="AF4" s="420"/>
      <c r="AG4" s="420"/>
      <c r="AH4" s="420"/>
      <c r="AI4" s="420"/>
      <c r="AJ4" s="420"/>
      <c r="AK4" s="420"/>
      <c r="AL4" s="420" t="s">
        <v>6</v>
      </c>
      <c r="AM4" s="420"/>
      <c r="AN4" s="420"/>
      <c r="AO4" s="420"/>
      <c r="AP4" s="420"/>
      <c r="AQ4" s="420"/>
      <c r="AR4" s="420"/>
      <c r="AS4" s="420" t="s">
        <v>7</v>
      </c>
      <c r="AT4" s="420"/>
      <c r="AU4" s="420"/>
      <c r="AV4" s="420"/>
      <c r="AW4" s="420"/>
      <c r="AX4" s="420"/>
      <c r="AY4" s="420"/>
      <c r="AZ4" s="420"/>
    </row>
    <row r="5" spans="1:52" ht="17.25" customHeight="1">
      <c r="A5" s="420" t="s">
        <v>10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0"/>
    </row>
    <row r="6" spans="1:52" ht="29.25" customHeight="1">
      <c r="A6" s="428" t="s">
        <v>80</v>
      </c>
      <c r="B6" s="90" t="s">
        <v>105</v>
      </c>
      <c r="C6" s="16"/>
      <c r="D6" s="17"/>
      <c r="E6" s="20"/>
      <c r="F6" s="16"/>
      <c r="G6" s="17"/>
      <c r="H6" s="20"/>
      <c r="I6" s="28">
        <f>(F6-C6)+(H6-E6)</f>
        <v>0</v>
      </c>
      <c r="J6" s="16" t="s">
        <v>41</v>
      </c>
      <c r="K6" s="17" t="s">
        <v>31</v>
      </c>
      <c r="L6" s="20" t="s">
        <v>32</v>
      </c>
      <c r="M6" s="16" t="s">
        <v>35</v>
      </c>
      <c r="N6" s="17" t="s">
        <v>31</v>
      </c>
      <c r="O6" s="20" t="s">
        <v>32</v>
      </c>
      <c r="P6" s="28">
        <f>(M6-J6)+(O6-L6)</f>
        <v>2</v>
      </c>
      <c r="Q6" s="16"/>
      <c r="R6" s="17"/>
      <c r="S6" s="20"/>
      <c r="T6" s="16"/>
      <c r="U6" s="17"/>
      <c r="V6" s="20"/>
      <c r="W6" s="28">
        <f>(T6-Q6)+(V6-S6)</f>
        <v>0</v>
      </c>
      <c r="X6" s="16" t="s">
        <v>41</v>
      </c>
      <c r="Y6" s="17" t="s">
        <v>31</v>
      </c>
      <c r="Z6" s="20" t="s">
        <v>32</v>
      </c>
      <c r="AA6" s="16" t="s">
        <v>43</v>
      </c>
      <c r="AB6" s="17" t="s">
        <v>31</v>
      </c>
      <c r="AC6" s="20" t="s">
        <v>32</v>
      </c>
      <c r="AD6" s="28">
        <f>(AA6-X6)+(AC6-Z6)</f>
        <v>1</v>
      </c>
      <c r="AE6" s="16"/>
      <c r="AF6" s="17"/>
      <c r="AG6" s="20"/>
      <c r="AH6" s="16"/>
      <c r="AI6" s="17"/>
      <c r="AJ6" s="20"/>
      <c r="AK6" s="28">
        <f>(AH6-AE6)+(AJ6-AG6)</f>
        <v>0</v>
      </c>
      <c r="AL6" s="16"/>
      <c r="AM6" s="17"/>
      <c r="AN6" s="20"/>
      <c r="AO6" s="16"/>
      <c r="AP6" s="17"/>
      <c r="AQ6" s="20"/>
      <c r="AR6" s="28">
        <f>(AO6-AL6)+(AQ6-AN6)</f>
        <v>0</v>
      </c>
      <c r="AS6" s="16" t="s">
        <v>36</v>
      </c>
      <c r="AT6" s="17" t="s">
        <v>31</v>
      </c>
      <c r="AU6" s="20" t="s">
        <v>32</v>
      </c>
      <c r="AV6" s="16" t="s">
        <v>41</v>
      </c>
      <c r="AW6" s="17" t="s">
        <v>31</v>
      </c>
      <c r="AX6" s="20" t="s">
        <v>32</v>
      </c>
      <c r="AY6" s="26">
        <f>(AV6-AS6)+(AX6-AU6)</f>
        <v>3</v>
      </c>
      <c r="AZ6" s="430">
        <f>SUM(P6:P7,I6:I7,W6:W7,AD6:AD7,AK6:AK7,AR6:AR7,AY6:AY7)</f>
        <v>12</v>
      </c>
    </row>
    <row r="7" spans="1:52" ht="29.25" customHeight="1">
      <c r="A7" s="429"/>
      <c r="B7" s="90" t="s">
        <v>106</v>
      </c>
      <c r="C7" s="16"/>
      <c r="D7" s="17"/>
      <c r="E7" s="20"/>
      <c r="F7" s="16"/>
      <c r="G7" s="17"/>
      <c r="H7" s="20"/>
      <c r="I7" s="30">
        <f>(F7-C7)+(H7-E7)</f>
        <v>0</v>
      </c>
      <c r="J7" s="35" t="s">
        <v>35</v>
      </c>
      <c r="K7" s="36" t="s">
        <v>31</v>
      </c>
      <c r="L7" s="37" t="s">
        <v>32</v>
      </c>
      <c r="M7" s="38" t="s">
        <v>45</v>
      </c>
      <c r="N7" s="36" t="s">
        <v>31</v>
      </c>
      <c r="O7" s="37" t="s">
        <v>32</v>
      </c>
      <c r="P7" s="30">
        <f>(M7-J7)+(O7-L7)</f>
        <v>1</v>
      </c>
      <c r="Q7" s="35"/>
      <c r="R7" s="36"/>
      <c r="S7" s="37"/>
      <c r="T7" s="38"/>
      <c r="U7" s="36"/>
      <c r="V7" s="37"/>
      <c r="W7" s="30">
        <f>(T7-Q7)+(V7-S7)</f>
        <v>0</v>
      </c>
      <c r="X7" s="35" t="s">
        <v>43</v>
      </c>
      <c r="Y7" s="36" t="s">
        <v>31</v>
      </c>
      <c r="Z7" s="37" t="s">
        <v>32</v>
      </c>
      <c r="AA7" s="35" t="s">
        <v>45</v>
      </c>
      <c r="AB7" s="36" t="s">
        <v>31</v>
      </c>
      <c r="AC7" s="37" t="s">
        <v>32</v>
      </c>
      <c r="AD7" s="30">
        <f>(AA7-X7)+(AC7-Z7)</f>
        <v>2</v>
      </c>
      <c r="AE7" s="16"/>
      <c r="AF7" s="17"/>
      <c r="AG7" s="20"/>
      <c r="AH7" s="16"/>
      <c r="AI7" s="17"/>
      <c r="AJ7" s="20"/>
      <c r="AK7" s="30">
        <f>(AH7-AE7)+(AJ7-AG7)</f>
        <v>0</v>
      </c>
      <c r="AL7" s="35"/>
      <c r="AM7" s="36"/>
      <c r="AN7" s="37"/>
      <c r="AO7" s="35"/>
      <c r="AP7" s="36"/>
      <c r="AQ7" s="37"/>
      <c r="AR7" s="30">
        <f>(AO7-AL7)+(AQ7-AN7)</f>
        <v>0</v>
      </c>
      <c r="AS7" s="35" t="s">
        <v>41</v>
      </c>
      <c r="AT7" s="36" t="s">
        <v>31</v>
      </c>
      <c r="AU7" s="37" t="s">
        <v>32</v>
      </c>
      <c r="AV7" s="35" t="s">
        <v>45</v>
      </c>
      <c r="AW7" s="36" t="s">
        <v>31</v>
      </c>
      <c r="AX7" s="37" t="s">
        <v>32</v>
      </c>
      <c r="AY7" s="29">
        <f>(AV7-AS7)+(AX7-AU7)</f>
        <v>3</v>
      </c>
      <c r="AZ7" s="431"/>
    </row>
    <row r="8" spans="1:52" ht="16.5" customHeight="1">
      <c r="A8" s="419" t="s">
        <v>84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19"/>
    </row>
    <row r="9" spans="1:52" ht="31.5" customHeight="1">
      <c r="A9" s="239" t="s">
        <v>81</v>
      </c>
      <c r="B9" s="33"/>
      <c r="C9" s="16" t="s">
        <v>41</v>
      </c>
      <c r="D9" s="17" t="s">
        <v>31</v>
      </c>
      <c r="E9" s="20" t="s">
        <v>32</v>
      </c>
      <c r="F9" s="18" t="s">
        <v>37</v>
      </c>
      <c r="G9" s="17" t="s">
        <v>31</v>
      </c>
      <c r="H9" s="20" t="s">
        <v>32</v>
      </c>
      <c r="I9" s="24">
        <f>(F9-C9)+(H9-E9)</f>
        <v>4</v>
      </c>
      <c r="J9" s="16"/>
      <c r="K9" s="17"/>
      <c r="L9" s="20"/>
      <c r="M9" s="18"/>
      <c r="N9" s="17"/>
      <c r="O9" s="20"/>
      <c r="P9" s="24">
        <f>(M9-J9)+(O9-L9)</f>
        <v>0</v>
      </c>
      <c r="Q9" s="16" t="s">
        <v>41</v>
      </c>
      <c r="R9" s="17" t="s">
        <v>31</v>
      </c>
      <c r="S9" s="20" t="s">
        <v>32</v>
      </c>
      <c r="T9" s="18" t="s">
        <v>37</v>
      </c>
      <c r="U9" s="17" t="s">
        <v>31</v>
      </c>
      <c r="V9" s="20" t="s">
        <v>32</v>
      </c>
      <c r="W9" s="8">
        <f>(T9-Q9)+(V9-S9)</f>
        <v>4</v>
      </c>
      <c r="X9" s="16"/>
      <c r="Y9" s="17"/>
      <c r="Z9" s="20"/>
      <c r="AA9" s="18"/>
      <c r="AB9" s="17"/>
      <c r="AC9" s="20"/>
      <c r="AD9" s="8">
        <f>(AA9-X9)+(AC9-Z9)</f>
        <v>0</v>
      </c>
      <c r="AE9" s="16"/>
      <c r="AF9" s="17"/>
      <c r="AG9" s="20"/>
      <c r="AH9" s="18"/>
      <c r="AI9" s="17"/>
      <c r="AJ9" s="20"/>
      <c r="AK9" s="24">
        <f>(AH9-AE9)+(AJ9-AG9)</f>
        <v>0</v>
      </c>
      <c r="AL9" s="16"/>
      <c r="AM9" s="17"/>
      <c r="AN9" s="20"/>
      <c r="AO9" s="18"/>
      <c r="AP9" s="17"/>
      <c r="AQ9" s="39"/>
      <c r="AR9" s="24">
        <f>(AO9-AL9)+(AQ9-AN9)</f>
        <v>0</v>
      </c>
      <c r="AS9" s="16"/>
      <c r="AT9" s="17"/>
      <c r="AU9" s="20"/>
      <c r="AV9" s="18"/>
      <c r="AW9" s="17"/>
      <c r="AX9" s="39"/>
      <c r="AY9" s="24">
        <f>(AV9-AS9)+(AX9-AU9)</f>
        <v>0</v>
      </c>
      <c r="AZ9" s="9">
        <f>SUM(P9,I9,W9,AD9,AK9,AR9,AY9)</f>
        <v>8</v>
      </c>
    </row>
    <row r="10" spans="1:52" ht="19.5" customHeight="1">
      <c r="A10" s="6" t="s">
        <v>9</v>
      </c>
      <c r="B10" s="34"/>
      <c r="C10" s="425">
        <f>SUM(I6:I7,I9)</f>
        <v>4</v>
      </c>
      <c r="D10" s="426"/>
      <c r="E10" s="426"/>
      <c r="F10" s="426"/>
      <c r="G10" s="426"/>
      <c r="H10" s="426"/>
      <c r="I10" s="427"/>
      <c r="J10" s="425">
        <f>SUM(P6:P7,P9,)</f>
        <v>3</v>
      </c>
      <c r="K10" s="426"/>
      <c r="L10" s="426"/>
      <c r="M10" s="426"/>
      <c r="N10" s="426"/>
      <c r="O10" s="426"/>
      <c r="P10" s="427"/>
      <c r="Q10" s="425">
        <f>SUM(W6:W7,W9,)</f>
        <v>4</v>
      </c>
      <c r="R10" s="426"/>
      <c r="S10" s="426"/>
      <c r="T10" s="426"/>
      <c r="U10" s="426"/>
      <c r="V10" s="426"/>
      <c r="W10" s="427"/>
      <c r="X10" s="425">
        <f>SUM(AD6:AD7,AD9)</f>
        <v>3</v>
      </c>
      <c r="Y10" s="426"/>
      <c r="Z10" s="426"/>
      <c r="AA10" s="426"/>
      <c r="AB10" s="426"/>
      <c r="AC10" s="426"/>
      <c r="AD10" s="427"/>
      <c r="AE10" s="425">
        <f>SUM(AK6:AK7,AK9)</f>
        <v>0</v>
      </c>
      <c r="AF10" s="426"/>
      <c r="AG10" s="426"/>
      <c r="AH10" s="426"/>
      <c r="AI10" s="426"/>
      <c r="AJ10" s="426"/>
      <c r="AK10" s="427"/>
      <c r="AL10" s="425">
        <f>SUM(AR6:AR7,AR9)</f>
        <v>0</v>
      </c>
      <c r="AM10" s="426"/>
      <c r="AN10" s="426"/>
      <c r="AO10" s="426"/>
      <c r="AP10" s="426"/>
      <c r="AQ10" s="426"/>
      <c r="AR10" s="427"/>
      <c r="AS10" s="425">
        <f>SUM(AY6:AY7,AY9)</f>
        <v>6</v>
      </c>
      <c r="AT10" s="426"/>
      <c r="AU10" s="426"/>
      <c r="AV10" s="426"/>
      <c r="AW10" s="426"/>
      <c r="AX10" s="426"/>
      <c r="AY10" s="427"/>
      <c r="AZ10" s="9">
        <f>SUM(C10:AX10)</f>
        <v>20</v>
      </c>
    </row>
    <row r="11" spans="1:52" ht="15.75">
      <c r="A11" s="131"/>
      <c r="B11" s="21"/>
      <c r="C11" s="1"/>
      <c r="D11" s="1"/>
      <c r="E11" s="1"/>
      <c r="F11" s="1"/>
      <c r="G11" s="1"/>
      <c r="H11" s="1"/>
      <c r="I11" s="23"/>
      <c r="J11" s="1"/>
      <c r="K11" s="2"/>
      <c r="L11" s="1"/>
      <c r="M11" s="1"/>
      <c r="N11" s="2"/>
      <c r="O11" s="1"/>
      <c r="P11" s="23"/>
      <c r="Q11" s="1"/>
      <c r="R11" s="1"/>
      <c r="S11" s="1"/>
      <c r="T11" s="1"/>
      <c r="U11" s="1"/>
      <c r="V11" s="1"/>
      <c r="W11" s="23"/>
      <c r="X11" s="1"/>
      <c r="Y11" s="1"/>
      <c r="Z11" s="1"/>
      <c r="AA11" s="1"/>
      <c r="AB11" s="1"/>
      <c r="AC11" s="1"/>
      <c r="AD11" s="23"/>
      <c r="AE11" s="1"/>
      <c r="AF11" s="1"/>
      <c r="AG11" s="1"/>
      <c r="AH11" s="1"/>
      <c r="AI11" s="1"/>
      <c r="AJ11" s="1"/>
      <c r="AK11" s="23"/>
      <c r="AL11" s="1"/>
      <c r="AM11" s="1"/>
      <c r="AN11" s="1"/>
      <c r="AO11" s="1"/>
      <c r="AP11" s="1"/>
      <c r="AQ11" s="1"/>
      <c r="AR11" s="23"/>
      <c r="AS11" s="1"/>
      <c r="AT11" s="1"/>
      <c r="AU11" s="1"/>
      <c r="AV11" s="1"/>
      <c r="AW11" s="1"/>
      <c r="AX11" s="1"/>
      <c r="AY11" s="23"/>
      <c r="AZ11" s="1"/>
    </row>
    <row r="12" spans="1:52" ht="44.25" customHeight="1">
      <c r="A12" s="422" t="s">
        <v>122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</row>
    <row r="13" spans="1:52" ht="15.75" customHeight="1">
      <c r="A13" s="422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</row>
    <row r="14" spans="1:52" ht="15">
      <c r="A14" s="423" t="s">
        <v>97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</row>
  </sheetData>
  <mergeCells count="26">
    <mergeCell ref="A5:AZ5"/>
    <mergeCell ref="A12:AZ13"/>
    <mergeCell ref="A14:AZ14"/>
    <mergeCell ref="A8:AZ8"/>
    <mergeCell ref="C10:I10"/>
    <mergeCell ref="J10:P10"/>
    <mergeCell ref="Q10:W10"/>
    <mergeCell ref="X10:AD10"/>
    <mergeCell ref="AE10:AK10"/>
    <mergeCell ref="AL10:AR10"/>
    <mergeCell ref="AS10:AY10"/>
    <mergeCell ref="A6:A7"/>
    <mergeCell ref="AZ6:AZ7"/>
    <mergeCell ref="AL1:AZ1"/>
    <mergeCell ref="A2:AZ2"/>
    <mergeCell ref="A3:A4"/>
    <mergeCell ref="B3:B4"/>
    <mergeCell ref="C3:AY3"/>
    <mergeCell ref="AZ3:AZ4"/>
    <mergeCell ref="C4:I4"/>
    <mergeCell ref="J4:P4"/>
    <mergeCell ref="Q4:W4"/>
    <mergeCell ref="X4:AD4"/>
    <mergeCell ref="AE4:AK4"/>
    <mergeCell ref="AL4:AR4"/>
    <mergeCell ref="AS4:AY4"/>
  </mergeCells>
  <printOptions/>
  <pageMargins left="0.5118110236220472" right="0.31496062992125984" top="0.5511811023622047" bottom="0.551181102362204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view="pageLayout" zoomScale="110" zoomScalePageLayoutView="110" workbookViewId="0" topLeftCell="A4">
      <selection activeCell="BB12" sqref="BB12"/>
    </sheetView>
  </sheetViews>
  <sheetFormatPr defaultColWidth="9.140625" defaultRowHeight="15"/>
  <cols>
    <col min="1" max="1" width="18.140625" style="4" customWidth="1"/>
    <col min="2" max="2" width="5.00390625" style="22" customWidth="1"/>
    <col min="3" max="4" width="2.57421875" style="73" customWidth="1"/>
    <col min="5" max="5" width="2.57421875" style="75" customWidth="1"/>
    <col min="6" max="7" width="2.57421875" style="73" customWidth="1"/>
    <col min="8" max="8" width="2.57421875" style="75" customWidth="1"/>
    <col min="9" max="9" width="2.57421875" style="71" hidden="1" customWidth="1"/>
    <col min="10" max="10" width="2.57421875" style="73" customWidth="1"/>
    <col min="11" max="11" width="2.57421875" style="7" customWidth="1"/>
    <col min="12" max="12" width="2.57421875" style="75" customWidth="1"/>
    <col min="13" max="13" width="2.57421875" style="73" customWidth="1"/>
    <col min="14" max="14" width="2.57421875" style="7" customWidth="1"/>
    <col min="15" max="15" width="2.57421875" style="75" customWidth="1"/>
    <col min="16" max="16" width="2.57421875" style="71" hidden="1" customWidth="1"/>
    <col min="17" max="18" width="2.57421875" style="73" customWidth="1"/>
    <col min="19" max="19" width="2.57421875" style="75" customWidth="1"/>
    <col min="20" max="21" width="2.57421875" style="73" customWidth="1"/>
    <col min="22" max="22" width="2.57421875" style="75" customWidth="1"/>
    <col min="23" max="23" width="2.57421875" style="71" hidden="1" customWidth="1"/>
    <col min="24" max="25" width="2.57421875" style="73" customWidth="1"/>
    <col min="26" max="26" width="2.57421875" style="75" customWidth="1"/>
    <col min="27" max="28" width="2.57421875" style="73" customWidth="1"/>
    <col min="29" max="29" width="2.57421875" style="75" customWidth="1"/>
    <col min="30" max="30" width="2.57421875" style="71" hidden="1" customWidth="1"/>
    <col min="31" max="32" width="2.57421875" style="73" customWidth="1"/>
    <col min="33" max="33" width="2.57421875" style="75" customWidth="1"/>
    <col min="34" max="35" width="2.57421875" style="73" customWidth="1"/>
    <col min="36" max="36" width="2.57421875" style="75" customWidth="1"/>
    <col min="37" max="37" width="2.57421875" style="71" hidden="1" customWidth="1"/>
    <col min="38" max="39" width="2.57421875" style="73" customWidth="1"/>
    <col min="40" max="40" width="2.57421875" style="75" customWidth="1"/>
    <col min="41" max="42" width="2.57421875" style="73" customWidth="1"/>
    <col min="43" max="43" width="2.57421875" style="75" customWidth="1"/>
    <col min="44" max="44" width="2.57421875" style="71" hidden="1" customWidth="1"/>
    <col min="45" max="46" width="2.7109375" style="73" customWidth="1"/>
    <col min="47" max="47" width="2.7109375" style="75" customWidth="1"/>
    <col min="48" max="49" width="2.7109375" style="73" customWidth="1"/>
    <col min="50" max="50" width="3.28125" style="75" customWidth="1"/>
    <col min="51" max="51" width="2.8515625" style="71" hidden="1" customWidth="1"/>
    <col min="52" max="52" width="8.140625" style="73" customWidth="1"/>
  </cols>
  <sheetData>
    <row r="1" spans="1:52" ht="72" customHeight="1">
      <c r="A1" s="65"/>
      <c r="B1" s="21"/>
      <c r="C1" s="72"/>
      <c r="D1" s="72"/>
      <c r="E1" s="74"/>
      <c r="F1" s="72"/>
      <c r="G1" s="72"/>
      <c r="H1" s="74"/>
      <c r="J1" s="72"/>
      <c r="K1" s="2"/>
      <c r="L1" s="74"/>
      <c r="M1" s="72"/>
      <c r="N1" s="2"/>
      <c r="O1" s="74"/>
      <c r="Q1" s="72"/>
      <c r="R1" s="72"/>
      <c r="S1" s="74"/>
      <c r="T1" s="72"/>
      <c r="U1" s="72"/>
      <c r="V1" s="74"/>
      <c r="X1" s="72"/>
      <c r="Y1" s="72"/>
      <c r="Z1" s="74"/>
      <c r="AA1" s="72"/>
      <c r="AB1" s="72"/>
      <c r="AC1" s="74"/>
      <c r="AE1" s="72"/>
      <c r="AF1" s="72"/>
      <c r="AG1" s="74"/>
      <c r="AH1" s="72"/>
      <c r="AI1" s="72"/>
      <c r="AJ1" s="74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52.5" customHeight="1">
      <c r="A2" s="412" t="s">
        <v>191</v>
      </c>
      <c r="B2" s="41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</row>
    <row r="3" spans="1:52" ht="15.75" customHeight="1">
      <c r="A3" s="416" t="s">
        <v>12</v>
      </c>
      <c r="B3" s="416" t="s">
        <v>42</v>
      </c>
      <c r="C3" s="492" t="s">
        <v>96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3" t="s">
        <v>11</v>
      </c>
    </row>
    <row r="4" spans="1:52" ht="25.5" customHeight="1">
      <c r="A4" s="491"/>
      <c r="B4" s="417"/>
      <c r="C4" s="494" t="s">
        <v>1</v>
      </c>
      <c r="D4" s="494"/>
      <c r="E4" s="494"/>
      <c r="F4" s="494"/>
      <c r="G4" s="494"/>
      <c r="H4" s="494"/>
      <c r="I4" s="494"/>
      <c r="J4" s="494" t="s">
        <v>2</v>
      </c>
      <c r="K4" s="494"/>
      <c r="L4" s="494"/>
      <c r="M4" s="494"/>
      <c r="N4" s="494"/>
      <c r="O4" s="494"/>
      <c r="P4" s="494"/>
      <c r="Q4" s="494" t="s">
        <v>3</v>
      </c>
      <c r="R4" s="494"/>
      <c r="S4" s="494"/>
      <c r="T4" s="494"/>
      <c r="U4" s="494"/>
      <c r="V4" s="494"/>
      <c r="W4" s="494"/>
      <c r="X4" s="494" t="s">
        <v>4</v>
      </c>
      <c r="Y4" s="494"/>
      <c r="Z4" s="494"/>
      <c r="AA4" s="494"/>
      <c r="AB4" s="494"/>
      <c r="AC4" s="494"/>
      <c r="AD4" s="494"/>
      <c r="AE4" s="494" t="s">
        <v>5</v>
      </c>
      <c r="AF4" s="494"/>
      <c r="AG4" s="494"/>
      <c r="AH4" s="494"/>
      <c r="AI4" s="494"/>
      <c r="AJ4" s="494"/>
      <c r="AK4" s="494"/>
      <c r="AL4" s="494" t="s">
        <v>6</v>
      </c>
      <c r="AM4" s="494"/>
      <c r="AN4" s="494"/>
      <c r="AO4" s="494"/>
      <c r="AP4" s="494"/>
      <c r="AQ4" s="494"/>
      <c r="AR4" s="494"/>
      <c r="AS4" s="494" t="s">
        <v>7</v>
      </c>
      <c r="AT4" s="494"/>
      <c r="AU4" s="494"/>
      <c r="AV4" s="494"/>
      <c r="AW4" s="494"/>
      <c r="AX4" s="494"/>
      <c r="AY4" s="494"/>
      <c r="AZ4" s="494"/>
    </row>
    <row r="5" spans="1:52" ht="15" customHeight="1">
      <c r="A5" s="494" t="s">
        <v>60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495"/>
      <c r="AQ5" s="495"/>
      <c r="AR5" s="495"/>
      <c r="AS5" s="495"/>
      <c r="AT5" s="495"/>
      <c r="AU5" s="495"/>
      <c r="AV5" s="495"/>
      <c r="AW5" s="495"/>
      <c r="AX5" s="495"/>
      <c r="AY5" s="495"/>
      <c r="AZ5" s="494"/>
    </row>
    <row r="6" spans="1:52" ht="40.5" customHeight="1">
      <c r="A6" s="95" t="s">
        <v>102</v>
      </c>
      <c r="B6" s="488" t="s">
        <v>24</v>
      </c>
      <c r="C6" s="96"/>
      <c r="D6" s="97"/>
      <c r="E6" s="98"/>
      <c r="F6" s="96"/>
      <c r="G6" s="97"/>
      <c r="H6" s="98"/>
      <c r="I6" s="99">
        <f>TIME(F6-C6,H6-E6,0)</f>
        <v>0</v>
      </c>
      <c r="J6" s="96" t="s">
        <v>38</v>
      </c>
      <c r="K6" s="97" t="s">
        <v>31</v>
      </c>
      <c r="L6" s="98" t="s">
        <v>32</v>
      </c>
      <c r="M6" s="96" t="s">
        <v>43</v>
      </c>
      <c r="N6" s="97" t="s">
        <v>31</v>
      </c>
      <c r="O6" s="98" t="s">
        <v>32</v>
      </c>
      <c r="P6" s="99">
        <f aca="true" t="shared" si="0" ref="P6:P17">(M6-J6)+(O6-L6)</f>
        <v>3</v>
      </c>
      <c r="Q6" s="96" t="s">
        <v>36</v>
      </c>
      <c r="R6" s="97" t="s">
        <v>31</v>
      </c>
      <c r="S6" s="98" t="s">
        <v>34</v>
      </c>
      <c r="T6" s="96" t="s">
        <v>38</v>
      </c>
      <c r="U6" s="97" t="s">
        <v>31</v>
      </c>
      <c r="V6" s="98" t="s">
        <v>34</v>
      </c>
      <c r="W6" s="99">
        <f aca="true" t="shared" si="1" ref="W6:W17">TIME(T6-Q6,V6-S6,0)</f>
        <v>0.041666666666666664</v>
      </c>
      <c r="X6" s="96"/>
      <c r="Y6" s="97"/>
      <c r="Z6" s="98"/>
      <c r="AA6" s="96"/>
      <c r="AB6" s="97"/>
      <c r="AC6" s="98"/>
      <c r="AD6" s="99">
        <f aca="true" t="shared" si="2" ref="AD6:AD17">TIME(AA6-X6,AC6-Z6,0)</f>
        <v>0</v>
      </c>
      <c r="AE6" s="96"/>
      <c r="AF6" s="97"/>
      <c r="AG6" s="98"/>
      <c r="AH6" s="96"/>
      <c r="AI6" s="97"/>
      <c r="AJ6" s="98"/>
      <c r="AK6" s="99">
        <f aca="true" t="shared" si="3" ref="AK6:AK17">TIME(AH6-AE6,AJ6-AG6,0)</f>
        <v>0</v>
      </c>
      <c r="AL6" s="96"/>
      <c r="AM6" s="97"/>
      <c r="AN6" s="98"/>
      <c r="AO6" s="96"/>
      <c r="AP6" s="97"/>
      <c r="AQ6" s="98"/>
      <c r="AR6" s="99"/>
      <c r="AS6" s="96"/>
      <c r="AT6" s="97"/>
      <c r="AU6" s="98"/>
      <c r="AV6" s="96"/>
      <c r="AW6" s="97"/>
      <c r="AX6" s="98"/>
      <c r="AY6" s="99">
        <f aca="true" t="shared" si="4" ref="AY6:AY17">TIME(AV6-AS6,AX6-AU6,0)</f>
        <v>0</v>
      </c>
      <c r="AZ6" s="500">
        <v>6</v>
      </c>
    </row>
    <row r="7" spans="1:52" ht="19.5" customHeight="1">
      <c r="A7" s="95" t="s">
        <v>99</v>
      </c>
      <c r="B7" s="489"/>
      <c r="C7" s="96" t="s">
        <v>38</v>
      </c>
      <c r="D7" s="97" t="s">
        <v>31</v>
      </c>
      <c r="E7" s="98" t="s">
        <v>32</v>
      </c>
      <c r="F7" s="96" t="s">
        <v>33</v>
      </c>
      <c r="G7" s="97" t="s">
        <v>31</v>
      </c>
      <c r="H7" s="98" t="s">
        <v>34</v>
      </c>
      <c r="I7" s="99">
        <f aca="true" t="shared" si="5" ref="I7:I17">TIME(F7-C7,H7-E7,0)</f>
        <v>0.0625</v>
      </c>
      <c r="J7" s="96"/>
      <c r="K7" s="97"/>
      <c r="L7" s="98"/>
      <c r="M7" s="96"/>
      <c r="N7" s="97"/>
      <c r="O7" s="98"/>
      <c r="P7" s="99">
        <f t="shared" si="0"/>
        <v>0</v>
      </c>
      <c r="Q7" s="96"/>
      <c r="R7" s="97"/>
      <c r="S7" s="98"/>
      <c r="T7" s="96"/>
      <c r="U7" s="97"/>
      <c r="V7" s="98"/>
      <c r="W7" s="99">
        <f t="shared" si="1"/>
        <v>0</v>
      </c>
      <c r="X7" s="96"/>
      <c r="Y7" s="97"/>
      <c r="Z7" s="98"/>
      <c r="AA7" s="96"/>
      <c r="AB7" s="97"/>
      <c r="AC7" s="98"/>
      <c r="AD7" s="99">
        <f t="shared" si="2"/>
        <v>0</v>
      </c>
      <c r="AE7" s="96"/>
      <c r="AF7" s="97"/>
      <c r="AG7" s="98"/>
      <c r="AH7" s="96"/>
      <c r="AI7" s="97"/>
      <c r="AJ7" s="98"/>
      <c r="AK7" s="99">
        <f>TIME(AH7-AE7,AJ7-AG7,0)</f>
        <v>0</v>
      </c>
      <c r="AL7" s="96"/>
      <c r="AM7" s="97"/>
      <c r="AN7" s="98"/>
      <c r="AO7" s="96"/>
      <c r="AP7" s="97"/>
      <c r="AQ7" s="98"/>
      <c r="AR7" s="99">
        <f aca="true" t="shared" si="6" ref="AR7:AR17">TIME(AO7-AL7,AQ7-AN7,0)</f>
        <v>0</v>
      </c>
      <c r="AS7" s="96"/>
      <c r="AT7" s="97"/>
      <c r="AU7" s="98"/>
      <c r="AV7" s="96"/>
      <c r="AW7" s="97"/>
      <c r="AX7" s="98"/>
      <c r="AY7" s="99">
        <f t="shared" si="4"/>
        <v>0</v>
      </c>
      <c r="AZ7" s="501"/>
    </row>
    <row r="8" spans="1:52" ht="40.5" customHeight="1">
      <c r="A8" s="95" t="s">
        <v>101</v>
      </c>
      <c r="B8" s="490"/>
      <c r="C8" s="96"/>
      <c r="D8" s="97"/>
      <c r="E8" s="98"/>
      <c r="F8" s="96"/>
      <c r="G8" s="97"/>
      <c r="H8" s="98"/>
      <c r="I8" s="99">
        <f t="shared" si="5"/>
        <v>0</v>
      </c>
      <c r="J8" s="96"/>
      <c r="K8" s="97"/>
      <c r="L8" s="98"/>
      <c r="M8" s="96"/>
      <c r="N8" s="97"/>
      <c r="O8" s="98"/>
      <c r="P8" s="99">
        <f t="shared" si="0"/>
        <v>0</v>
      </c>
      <c r="Q8" s="96"/>
      <c r="R8" s="97"/>
      <c r="S8" s="98"/>
      <c r="T8" s="96"/>
      <c r="U8" s="97"/>
      <c r="V8" s="98"/>
      <c r="W8" s="99">
        <f t="shared" si="1"/>
        <v>0</v>
      </c>
      <c r="X8" s="96"/>
      <c r="Y8" s="97"/>
      <c r="Z8" s="98"/>
      <c r="AA8" s="96"/>
      <c r="AB8" s="97"/>
      <c r="AC8" s="98"/>
      <c r="AD8" s="99">
        <f t="shared" si="2"/>
        <v>0</v>
      </c>
      <c r="AE8" s="96" t="s">
        <v>43</v>
      </c>
      <c r="AF8" s="97" t="s">
        <v>31</v>
      </c>
      <c r="AG8" s="98" t="s">
        <v>32</v>
      </c>
      <c r="AH8" s="96" t="s">
        <v>43</v>
      </c>
      <c r="AI8" s="97" t="s">
        <v>31</v>
      </c>
      <c r="AJ8" s="98" t="s">
        <v>34</v>
      </c>
      <c r="AK8" s="99">
        <f t="shared" si="3"/>
        <v>0.020833333333333332</v>
      </c>
      <c r="AL8" s="96"/>
      <c r="AM8" s="97"/>
      <c r="AN8" s="98"/>
      <c r="AO8" s="96"/>
      <c r="AP8" s="97"/>
      <c r="AQ8" s="98"/>
      <c r="AR8" s="99">
        <f t="shared" si="6"/>
        <v>0</v>
      </c>
      <c r="AS8" s="96"/>
      <c r="AT8" s="97"/>
      <c r="AU8" s="98"/>
      <c r="AV8" s="96"/>
      <c r="AW8" s="97"/>
      <c r="AX8" s="98"/>
      <c r="AY8" s="99">
        <f t="shared" si="4"/>
        <v>0</v>
      </c>
      <c r="AZ8" s="502"/>
    </row>
    <row r="9" spans="1:52" ht="40.5" customHeight="1">
      <c r="A9" s="95" t="s">
        <v>102</v>
      </c>
      <c r="B9" s="488" t="s">
        <v>25</v>
      </c>
      <c r="C9" s="96"/>
      <c r="D9" s="97"/>
      <c r="E9" s="98"/>
      <c r="F9" s="96"/>
      <c r="G9" s="97"/>
      <c r="H9" s="98"/>
      <c r="I9" s="99">
        <f t="shared" si="5"/>
        <v>0</v>
      </c>
      <c r="J9" s="96"/>
      <c r="K9" s="97"/>
      <c r="L9" s="98"/>
      <c r="M9" s="96"/>
      <c r="N9" s="97"/>
      <c r="O9" s="98"/>
      <c r="P9" s="99">
        <f>TIME(M9-J9,O9-L9,0)</f>
        <v>0</v>
      </c>
      <c r="Q9" s="96" t="s">
        <v>38</v>
      </c>
      <c r="R9" s="97" t="s">
        <v>31</v>
      </c>
      <c r="S9" s="98" t="s">
        <v>34</v>
      </c>
      <c r="T9" s="96" t="s">
        <v>33</v>
      </c>
      <c r="U9" s="97" t="s">
        <v>31</v>
      </c>
      <c r="V9" s="98" t="s">
        <v>34</v>
      </c>
      <c r="W9" s="99">
        <f t="shared" si="1"/>
        <v>0.041666666666666664</v>
      </c>
      <c r="X9" s="96"/>
      <c r="Y9" s="97"/>
      <c r="Z9" s="98"/>
      <c r="AA9" s="96"/>
      <c r="AB9" s="97"/>
      <c r="AC9" s="98"/>
      <c r="AD9" s="99">
        <f t="shared" si="2"/>
        <v>0</v>
      </c>
      <c r="AE9" s="96"/>
      <c r="AF9" s="97"/>
      <c r="AG9" s="98"/>
      <c r="AH9" s="96"/>
      <c r="AI9" s="97"/>
      <c r="AJ9" s="98"/>
      <c r="AK9" s="99">
        <f t="shared" si="3"/>
        <v>0</v>
      </c>
      <c r="AL9" s="96" t="s">
        <v>47</v>
      </c>
      <c r="AM9" s="97" t="s">
        <v>31</v>
      </c>
      <c r="AN9" s="98" t="s">
        <v>34</v>
      </c>
      <c r="AO9" s="96" t="s">
        <v>38</v>
      </c>
      <c r="AP9" s="97" t="s">
        <v>31</v>
      </c>
      <c r="AQ9" s="98" t="s">
        <v>34</v>
      </c>
      <c r="AR9" s="99">
        <f t="shared" si="6"/>
        <v>0.125</v>
      </c>
      <c r="AS9" s="96"/>
      <c r="AT9" s="97"/>
      <c r="AU9" s="98"/>
      <c r="AV9" s="96"/>
      <c r="AW9" s="97"/>
      <c r="AX9" s="98"/>
      <c r="AY9" s="99">
        <f t="shared" si="4"/>
        <v>0</v>
      </c>
      <c r="AZ9" s="500" t="s">
        <v>69</v>
      </c>
    </row>
    <row r="10" spans="1:52" ht="19.5" customHeight="1">
      <c r="A10" s="95" t="s">
        <v>99</v>
      </c>
      <c r="B10" s="489"/>
      <c r="C10" s="96" t="s">
        <v>33</v>
      </c>
      <c r="D10" s="97" t="s">
        <v>31</v>
      </c>
      <c r="E10" s="98" t="s">
        <v>34</v>
      </c>
      <c r="F10" s="96" t="s">
        <v>43</v>
      </c>
      <c r="G10" s="97" t="s">
        <v>31</v>
      </c>
      <c r="H10" s="98" t="s">
        <v>32</v>
      </c>
      <c r="I10" s="99">
        <f t="shared" si="5"/>
        <v>0.0625</v>
      </c>
      <c r="J10" s="96"/>
      <c r="K10" s="97"/>
      <c r="L10" s="98"/>
      <c r="M10" s="96"/>
      <c r="N10" s="97"/>
      <c r="O10" s="98"/>
      <c r="P10" s="99">
        <f t="shared" si="0"/>
        <v>0</v>
      </c>
      <c r="Q10" s="96"/>
      <c r="R10" s="97"/>
      <c r="S10" s="98"/>
      <c r="T10" s="96"/>
      <c r="U10" s="97"/>
      <c r="V10" s="98"/>
      <c r="W10" s="99">
        <f t="shared" si="1"/>
        <v>0</v>
      </c>
      <c r="X10" s="96"/>
      <c r="Y10" s="97"/>
      <c r="Z10" s="98"/>
      <c r="AA10" s="96"/>
      <c r="AB10" s="97"/>
      <c r="AC10" s="98"/>
      <c r="AD10" s="99">
        <f t="shared" si="2"/>
        <v>0</v>
      </c>
      <c r="AE10" s="96"/>
      <c r="AF10" s="97"/>
      <c r="AG10" s="98"/>
      <c r="AH10" s="96"/>
      <c r="AI10" s="97"/>
      <c r="AJ10" s="98"/>
      <c r="AK10" s="99">
        <f t="shared" si="3"/>
        <v>0</v>
      </c>
      <c r="AL10" s="96"/>
      <c r="AM10" s="97"/>
      <c r="AN10" s="98"/>
      <c r="AO10" s="96"/>
      <c r="AP10" s="97"/>
      <c r="AQ10" s="98"/>
      <c r="AR10" s="99">
        <f t="shared" si="6"/>
        <v>0</v>
      </c>
      <c r="AS10" s="96"/>
      <c r="AT10" s="97"/>
      <c r="AU10" s="98"/>
      <c r="AV10" s="96"/>
      <c r="AW10" s="97"/>
      <c r="AX10" s="98"/>
      <c r="AY10" s="99">
        <f t="shared" si="4"/>
        <v>0</v>
      </c>
      <c r="AZ10" s="501"/>
    </row>
    <row r="11" spans="1:52" ht="40.5" customHeight="1">
      <c r="A11" s="95" t="s">
        <v>101</v>
      </c>
      <c r="B11" s="490"/>
      <c r="C11" s="96"/>
      <c r="D11" s="97"/>
      <c r="E11" s="98"/>
      <c r="F11" s="96"/>
      <c r="G11" s="97"/>
      <c r="H11" s="98"/>
      <c r="I11" s="99">
        <f t="shared" si="5"/>
        <v>0</v>
      </c>
      <c r="J11" s="96"/>
      <c r="K11" s="97"/>
      <c r="L11" s="98"/>
      <c r="M11" s="96"/>
      <c r="N11" s="97"/>
      <c r="O11" s="98"/>
      <c r="P11" s="99">
        <f t="shared" si="0"/>
        <v>0</v>
      </c>
      <c r="Q11" s="96"/>
      <c r="R11" s="97"/>
      <c r="S11" s="98"/>
      <c r="T11" s="96"/>
      <c r="U11" s="97"/>
      <c r="V11" s="98"/>
      <c r="W11" s="99">
        <f t="shared" si="1"/>
        <v>0</v>
      </c>
      <c r="X11" s="96"/>
      <c r="Y11" s="97"/>
      <c r="Z11" s="98"/>
      <c r="AA11" s="96"/>
      <c r="AB11" s="97"/>
      <c r="AC11" s="98"/>
      <c r="AD11" s="99">
        <f t="shared" si="2"/>
        <v>0</v>
      </c>
      <c r="AE11" s="96" t="s">
        <v>43</v>
      </c>
      <c r="AF11" s="97" t="s">
        <v>31</v>
      </c>
      <c r="AG11" s="98" t="s">
        <v>34</v>
      </c>
      <c r="AH11" s="96" t="s">
        <v>35</v>
      </c>
      <c r="AI11" s="97" t="s">
        <v>31</v>
      </c>
      <c r="AJ11" s="98" t="s">
        <v>32</v>
      </c>
      <c r="AK11" s="99">
        <f t="shared" si="3"/>
        <v>0.020833333333333332</v>
      </c>
      <c r="AL11" s="96"/>
      <c r="AM11" s="97"/>
      <c r="AN11" s="98"/>
      <c r="AO11" s="96"/>
      <c r="AP11" s="97"/>
      <c r="AQ11" s="98"/>
      <c r="AR11" s="99">
        <f t="shared" si="6"/>
        <v>0</v>
      </c>
      <c r="AS11" s="96"/>
      <c r="AT11" s="97"/>
      <c r="AU11" s="98"/>
      <c r="AV11" s="96"/>
      <c r="AW11" s="97"/>
      <c r="AX11" s="98"/>
      <c r="AY11" s="99">
        <f t="shared" si="4"/>
        <v>0</v>
      </c>
      <c r="AZ11" s="502"/>
    </row>
    <row r="12" spans="1:52" ht="40.5" customHeight="1">
      <c r="A12" s="95" t="s">
        <v>102</v>
      </c>
      <c r="B12" s="488" t="s">
        <v>26</v>
      </c>
      <c r="C12" s="96"/>
      <c r="D12" s="97"/>
      <c r="E12" s="98"/>
      <c r="F12" s="96"/>
      <c r="G12" s="97"/>
      <c r="H12" s="98"/>
      <c r="I12" s="99">
        <f t="shared" si="5"/>
        <v>0</v>
      </c>
      <c r="J12" s="96"/>
      <c r="K12" s="97"/>
      <c r="L12" s="98"/>
      <c r="M12" s="96"/>
      <c r="N12" s="97"/>
      <c r="O12" s="98"/>
      <c r="P12" s="99">
        <f t="shared" si="0"/>
        <v>0</v>
      </c>
      <c r="Q12" s="96" t="s">
        <v>33</v>
      </c>
      <c r="R12" s="97" t="s">
        <v>31</v>
      </c>
      <c r="S12" s="98" t="s">
        <v>34</v>
      </c>
      <c r="T12" s="96" t="s">
        <v>41</v>
      </c>
      <c r="U12" s="97" t="s">
        <v>31</v>
      </c>
      <c r="V12" s="98" t="s">
        <v>34</v>
      </c>
      <c r="W12" s="99">
        <f t="shared" si="1"/>
        <v>0.041666666666666664</v>
      </c>
      <c r="X12" s="96"/>
      <c r="Y12" s="97"/>
      <c r="Z12" s="98"/>
      <c r="AA12" s="96"/>
      <c r="AB12" s="97"/>
      <c r="AC12" s="98"/>
      <c r="AD12" s="99">
        <f t="shared" si="2"/>
        <v>0</v>
      </c>
      <c r="AE12" s="96"/>
      <c r="AF12" s="97"/>
      <c r="AG12" s="98"/>
      <c r="AH12" s="96"/>
      <c r="AI12" s="97"/>
      <c r="AJ12" s="98"/>
      <c r="AK12" s="99">
        <f t="shared" si="3"/>
        <v>0</v>
      </c>
      <c r="AL12" s="96" t="s">
        <v>38</v>
      </c>
      <c r="AM12" s="97" t="s">
        <v>31</v>
      </c>
      <c r="AN12" s="98" t="s">
        <v>34</v>
      </c>
      <c r="AO12" s="96" t="s">
        <v>43</v>
      </c>
      <c r="AP12" s="97" t="s">
        <v>31</v>
      </c>
      <c r="AQ12" s="98" t="s">
        <v>34</v>
      </c>
      <c r="AR12" s="99">
        <f t="shared" si="6"/>
        <v>0.125</v>
      </c>
      <c r="AS12" s="96"/>
      <c r="AT12" s="97"/>
      <c r="AU12" s="98"/>
      <c r="AV12" s="96"/>
      <c r="AW12" s="97"/>
      <c r="AX12" s="98"/>
      <c r="AY12" s="99">
        <f t="shared" si="4"/>
        <v>0</v>
      </c>
      <c r="AZ12" s="500" t="s">
        <v>69</v>
      </c>
    </row>
    <row r="13" spans="1:52" ht="19.5" customHeight="1">
      <c r="A13" s="95" t="s">
        <v>99</v>
      </c>
      <c r="B13" s="489"/>
      <c r="C13" s="96" t="s">
        <v>43</v>
      </c>
      <c r="D13" s="97" t="s">
        <v>31</v>
      </c>
      <c r="E13" s="98" t="s">
        <v>32</v>
      </c>
      <c r="F13" s="96" t="s">
        <v>35</v>
      </c>
      <c r="G13" s="97" t="s">
        <v>31</v>
      </c>
      <c r="H13" s="98" t="s">
        <v>34</v>
      </c>
      <c r="I13" s="99">
        <f t="shared" si="5"/>
        <v>0.0625</v>
      </c>
      <c r="J13" s="96"/>
      <c r="K13" s="97"/>
      <c r="L13" s="98"/>
      <c r="M13" s="96"/>
      <c r="N13" s="97"/>
      <c r="O13" s="98"/>
      <c r="P13" s="99">
        <f t="shared" si="0"/>
        <v>0</v>
      </c>
      <c r="Q13" s="96"/>
      <c r="R13" s="97"/>
      <c r="S13" s="98"/>
      <c r="T13" s="96"/>
      <c r="U13" s="97"/>
      <c r="V13" s="98"/>
      <c r="W13" s="99">
        <f t="shared" si="1"/>
        <v>0</v>
      </c>
      <c r="X13" s="96"/>
      <c r="Y13" s="97"/>
      <c r="Z13" s="98"/>
      <c r="AA13" s="96"/>
      <c r="AB13" s="97"/>
      <c r="AC13" s="98"/>
      <c r="AD13" s="99">
        <f t="shared" si="2"/>
        <v>0</v>
      </c>
      <c r="AE13" s="96"/>
      <c r="AF13" s="97"/>
      <c r="AG13" s="98"/>
      <c r="AH13" s="96"/>
      <c r="AI13" s="97"/>
      <c r="AJ13" s="98"/>
      <c r="AK13" s="99">
        <f t="shared" si="3"/>
        <v>0</v>
      </c>
      <c r="AL13" s="96"/>
      <c r="AM13" s="97"/>
      <c r="AN13" s="98"/>
      <c r="AO13" s="96"/>
      <c r="AP13" s="97"/>
      <c r="AQ13" s="98"/>
      <c r="AR13" s="99">
        <f t="shared" si="6"/>
        <v>0</v>
      </c>
      <c r="AS13" s="96"/>
      <c r="AT13" s="97"/>
      <c r="AU13" s="98"/>
      <c r="AV13" s="96"/>
      <c r="AW13" s="97"/>
      <c r="AX13" s="98"/>
      <c r="AY13" s="99">
        <f t="shared" si="4"/>
        <v>0</v>
      </c>
      <c r="AZ13" s="501"/>
    </row>
    <row r="14" spans="1:52" ht="40.5" customHeight="1">
      <c r="A14" s="95" t="s">
        <v>101</v>
      </c>
      <c r="B14" s="490"/>
      <c r="C14" s="96"/>
      <c r="D14" s="97"/>
      <c r="E14" s="98"/>
      <c r="F14" s="96"/>
      <c r="G14" s="97"/>
      <c r="H14" s="98"/>
      <c r="I14" s="99">
        <f t="shared" si="5"/>
        <v>0</v>
      </c>
      <c r="J14" s="96"/>
      <c r="K14" s="97"/>
      <c r="L14" s="98"/>
      <c r="M14" s="96"/>
      <c r="N14" s="97"/>
      <c r="O14" s="98"/>
      <c r="P14" s="99">
        <f t="shared" si="0"/>
        <v>0</v>
      </c>
      <c r="Q14" s="96"/>
      <c r="R14" s="97"/>
      <c r="S14" s="98"/>
      <c r="T14" s="96"/>
      <c r="U14" s="97"/>
      <c r="V14" s="98"/>
      <c r="W14" s="99">
        <f t="shared" si="1"/>
        <v>0</v>
      </c>
      <c r="X14" s="96"/>
      <c r="Y14" s="97"/>
      <c r="Z14" s="98"/>
      <c r="AA14" s="96"/>
      <c r="AB14" s="97"/>
      <c r="AC14" s="98"/>
      <c r="AD14" s="99">
        <f t="shared" si="2"/>
        <v>0</v>
      </c>
      <c r="AE14" s="96" t="s">
        <v>35</v>
      </c>
      <c r="AF14" s="97" t="s">
        <v>31</v>
      </c>
      <c r="AG14" s="98" t="s">
        <v>32</v>
      </c>
      <c r="AH14" s="96" t="s">
        <v>35</v>
      </c>
      <c r="AI14" s="97" t="s">
        <v>31</v>
      </c>
      <c r="AJ14" s="98" t="s">
        <v>34</v>
      </c>
      <c r="AK14" s="99">
        <f t="shared" si="3"/>
        <v>0.020833333333333332</v>
      </c>
      <c r="AL14" s="96"/>
      <c r="AM14" s="97"/>
      <c r="AN14" s="98"/>
      <c r="AO14" s="96"/>
      <c r="AP14" s="97"/>
      <c r="AQ14" s="98"/>
      <c r="AR14" s="99">
        <f t="shared" si="6"/>
        <v>0</v>
      </c>
      <c r="AS14" s="96"/>
      <c r="AT14" s="97"/>
      <c r="AU14" s="98"/>
      <c r="AV14" s="96"/>
      <c r="AW14" s="97"/>
      <c r="AX14" s="98"/>
      <c r="AY14" s="99">
        <f t="shared" si="4"/>
        <v>0</v>
      </c>
      <c r="AZ14" s="502"/>
    </row>
    <row r="15" spans="1:52" ht="40.5" customHeight="1">
      <c r="A15" s="95" t="s">
        <v>102</v>
      </c>
      <c r="B15" s="488" t="s">
        <v>27</v>
      </c>
      <c r="C15" s="96"/>
      <c r="D15" s="97"/>
      <c r="E15" s="98"/>
      <c r="F15" s="96"/>
      <c r="G15" s="97"/>
      <c r="H15" s="98"/>
      <c r="I15" s="99">
        <f t="shared" si="5"/>
        <v>0</v>
      </c>
      <c r="J15" s="96"/>
      <c r="K15" s="97"/>
      <c r="L15" s="98"/>
      <c r="M15" s="96"/>
      <c r="N15" s="97"/>
      <c r="O15" s="98"/>
      <c r="P15" s="99">
        <f t="shared" si="0"/>
        <v>0</v>
      </c>
      <c r="Q15" s="96" t="s">
        <v>41</v>
      </c>
      <c r="R15" s="97" t="s">
        <v>31</v>
      </c>
      <c r="S15" s="98" t="s">
        <v>34</v>
      </c>
      <c r="T15" s="96" t="s">
        <v>45</v>
      </c>
      <c r="U15" s="97" t="s">
        <v>31</v>
      </c>
      <c r="V15" s="98" t="s">
        <v>32</v>
      </c>
      <c r="W15" s="99">
        <f t="shared" si="1"/>
        <v>0.10416666666666667</v>
      </c>
      <c r="X15" s="96"/>
      <c r="Y15" s="97"/>
      <c r="Z15" s="98"/>
      <c r="AA15" s="96"/>
      <c r="AB15" s="97"/>
      <c r="AC15" s="98"/>
      <c r="AD15" s="99">
        <f t="shared" si="2"/>
        <v>0</v>
      </c>
      <c r="AE15" s="96"/>
      <c r="AF15" s="97"/>
      <c r="AG15" s="98"/>
      <c r="AH15" s="96"/>
      <c r="AI15" s="97"/>
      <c r="AJ15" s="98"/>
      <c r="AK15" s="99">
        <f t="shared" si="3"/>
        <v>0</v>
      </c>
      <c r="AL15" s="96" t="s">
        <v>43</v>
      </c>
      <c r="AM15" s="97" t="s">
        <v>31</v>
      </c>
      <c r="AN15" s="98" t="s">
        <v>34</v>
      </c>
      <c r="AO15" s="96" t="s">
        <v>45</v>
      </c>
      <c r="AP15" s="97" t="s">
        <v>31</v>
      </c>
      <c r="AQ15" s="98" t="s">
        <v>32</v>
      </c>
      <c r="AR15" s="99">
        <f t="shared" si="6"/>
        <v>0.0625</v>
      </c>
      <c r="AS15" s="96"/>
      <c r="AT15" s="97"/>
      <c r="AU15" s="98"/>
      <c r="AV15" s="96"/>
      <c r="AW15" s="97"/>
      <c r="AX15" s="98"/>
      <c r="AY15" s="99">
        <f t="shared" si="4"/>
        <v>0</v>
      </c>
      <c r="AZ15" s="500" t="s">
        <v>69</v>
      </c>
    </row>
    <row r="16" spans="1:52" ht="19.5" customHeight="1">
      <c r="A16" s="95" t="s">
        <v>99</v>
      </c>
      <c r="B16" s="489"/>
      <c r="C16" s="100"/>
      <c r="D16" s="101"/>
      <c r="E16" s="102"/>
      <c r="F16" s="100"/>
      <c r="G16" s="101"/>
      <c r="H16" s="102"/>
      <c r="I16" s="99">
        <f t="shared" si="5"/>
        <v>0</v>
      </c>
      <c r="J16" s="100"/>
      <c r="K16" s="101"/>
      <c r="L16" s="102"/>
      <c r="M16" s="100"/>
      <c r="N16" s="101"/>
      <c r="O16" s="102"/>
      <c r="P16" s="99">
        <f t="shared" si="0"/>
        <v>0</v>
      </c>
      <c r="Q16" s="100"/>
      <c r="R16" s="101"/>
      <c r="S16" s="102"/>
      <c r="T16" s="100"/>
      <c r="U16" s="101"/>
      <c r="V16" s="102"/>
      <c r="W16" s="99">
        <f t="shared" si="1"/>
        <v>0</v>
      </c>
      <c r="X16" s="100" t="s">
        <v>43</v>
      </c>
      <c r="Y16" s="101" t="s">
        <v>31</v>
      </c>
      <c r="Z16" s="102" t="s">
        <v>32</v>
      </c>
      <c r="AA16" s="100">
        <v>20</v>
      </c>
      <c r="AB16" s="101" t="s">
        <v>31</v>
      </c>
      <c r="AC16" s="102" t="s">
        <v>34</v>
      </c>
      <c r="AD16" s="99">
        <f t="shared" si="2"/>
        <v>0.0625</v>
      </c>
      <c r="AE16" s="96"/>
      <c r="AF16" s="97"/>
      <c r="AG16" s="98"/>
      <c r="AH16" s="96"/>
      <c r="AI16" s="97"/>
      <c r="AJ16" s="98"/>
      <c r="AK16" s="99">
        <f t="shared" si="3"/>
        <v>0</v>
      </c>
      <c r="AL16" s="100"/>
      <c r="AM16" s="101"/>
      <c r="AN16" s="102"/>
      <c r="AO16" s="100"/>
      <c r="AP16" s="101"/>
      <c r="AQ16" s="102"/>
      <c r="AR16" s="99">
        <f t="shared" si="6"/>
        <v>0</v>
      </c>
      <c r="AS16" s="100"/>
      <c r="AT16" s="101"/>
      <c r="AU16" s="102"/>
      <c r="AV16" s="100"/>
      <c r="AW16" s="101"/>
      <c r="AX16" s="102"/>
      <c r="AY16" s="99">
        <f t="shared" si="4"/>
        <v>0</v>
      </c>
      <c r="AZ16" s="501"/>
    </row>
    <row r="17" spans="1:52" ht="40.5" customHeight="1">
      <c r="A17" s="95" t="s">
        <v>101</v>
      </c>
      <c r="B17" s="490"/>
      <c r="C17" s="96"/>
      <c r="D17" s="97"/>
      <c r="E17" s="98"/>
      <c r="F17" s="96"/>
      <c r="G17" s="97"/>
      <c r="H17" s="98"/>
      <c r="I17" s="99">
        <f t="shared" si="5"/>
        <v>0</v>
      </c>
      <c r="J17" s="103"/>
      <c r="K17" s="104"/>
      <c r="L17" s="98"/>
      <c r="M17" s="103"/>
      <c r="N17" s="104"/>
      <c r="O17" s="98"/>
      <c r="P17" s="99">
        <f t="shared" si="0"/>
        <v>0</v>
      </c>
      <c r="Q17" s="103"/>
      <c r="R17" s="104"/>
      <c r="S17" s="98"/>
      <c r="T17" s="103"/>
      <c r="U17" s="104"/>
      <c r="V17" s="98"/>
      <c r="W17" s="99">
        <f t="shared" si="1"/>
        <v>0</v>
      </c>
      <c r="X17" s="103"/>
      <c r="Y17" s="104"/>
      <c r="Z17" s="98"/>
      <c r="AA17" s="103"/>
      <c r="AB17" s="104"/>
      <c r="AC17" s="98"/>
      <c r="AD17" s="99">
        <f t="shared" si="2"/>
        <v>0</v>
      </c>
      <c r="AE17" s="103">
        <v>20</v>
      </c>
      <c r="AF17" s="104" t="s">
        <v>31</v>
      </c>
      <c r="AG17" s="98" t="s">
        <v>34</v>
      </c>
      <c r="AH17" s="104">
        <v>21</v>
      </c>
      <c r="AI17" s="104" t="s">
        <v>31</v>
      </c>
      <c r="AJ17" s="98" t="s">
        <v>32</v>
      </c>
      <c r="AK17" s="99">
        <f t="shared" si="3"/>
        <v>0.020833333333333332</v>
      </c>
      <c r="AL17" s="103"/>
      <c r="AM17" s="104"/>
      <c r="AN17" s="98"/>
      <c r="AO17" s="103"/>
      <c r="AP17" s="104"/>
      <c r="AQ17" s="98"/>
      <c r="AR17" s="99">
        <f t="shared" si="6"/>
        <v>0</v>
      </c>
      <c r="AS17" s="103"/>
      <c r="AT17" s="104"/>
      <c r="AU17" s="98"/>
      <c r="AV17" s="103"/>
      <c r="AW17" s="104"/>
      <c r="AX17" s="98"/>
      <c r="AY17" s="99">
        <f t="shared" si="4"/>
        <v>0</v>
      </c>
      <c r="AZ17" s="502"/>
    </row>
    <row r="18" spans="1:52" ht="16.5" customHeight="1">
      <c r="A18" s="439" t="s">
        <v>84</v>
      </c>
      <c r="B18" s="440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/>
      <c r="AP18" s="440"/>
      <c r="AQ18" s="440"/>
      <c r="AR18" s="440"/>
      <c r="AS18" s="440"/>
      <c r="AT18" s="440"/>
      <c r="AU18" s="440"/>
      <c r="AV18" s="440"/>
      <c r="AW18" s="440"/>
      <c r="AX18" s="440"/>
      <c r="AY18" s="440"/>
      <c r="AZ18" s="441"/>
    </row>
    <row r="19" spans="1:52" ht="23.25" customHeight="1">
      <c r="A19" s="283" t="s">
        <v>82</v>
      </c>
      <c r="B19" s="105" t="s">
        <v>24</v>
      </c>
      <c r="C19" s="106" t="s">
        <v>58</v>
      </c>
      <c r="D19" s="107" t="s">
        <v>31</v>
      </c>
      <c r="E19" s="108" t="s">
        <v>32</v>
      </c>
      <c r="F19" s="106" t="s">
        <v>46</v>
      </c>
      <c r="G19" s="107" t="s">
        <v>31</v>
      </c>
      <c r="H19" s="108" t="s">
        <v>34</v>
      </c>
      <c r="I19" s="109"/>
      <c r="J19" s="106" t="s">
        <v>58</v>
      </c>
      <c r="K19" s="107" t="s">
        <v>31</v>
      </c>
      <c r="L19" s="108" t="s">
        <v>32</v>
      </c>
      <c r="M19" s="106" t="s">
        <v>40</v>
      </c>
      <c r="N19" s="107" t="s">
        <v>31</v>
      </c>
      <c r="O19" s="108" t="s">
        <v>32</v>
      </c>
      <c r="P19" s="109"/>
      <c r="Q19" s="106" t="s">
        <v>58</v>
      </c>
      <c r="R19" s="107" t="s">
        <v>31</v>
      </c>
      <c r="S19" s="108" t="s">
        <v>32</v>
      </c>
      <c r="T19" s="106" t="s">
        <v>57</v>
      </c>
      <c r="U19" s="107" t="s">
        <v>31</v>
      </c>
      <c r="V19" s="108" t="s">
        <v>34</v>
      </c>
      <c r="W19" s="109"/>
      <c r="X19" s="106" t="s">
        <v>58</v>
      </c>
      <c r="Y19" s="107" t="s">
        <v>31</v>
      </c>
      <c r="Z19" s="108" t="s">
        <v>32</v>
      </c>
      <c r="AA19" s="106" t="s">
        <v>57</v>
      </c>
      <c r="AB19" s="107" t="s">
        <v>31</v>
      </c>
      <c r="AC19" s="108" t="s">
        <v>34</v>
      </c>
      <c r="AD19" s="109"/>
      <c r="AE19" s="106" t="s">
        <v>58</v>
      </c>
      <c r="AF19" s="107" t="s">
        <v>31</v>
      </c>
      <c r="AG19" s="108" t="s">
        <v>32</v>
      </c>
      <c r="AH19" s="106" t="s">
        <v>57</v>
      </c>
      <c r="AI19" s="107" t="s">
        <v>31</v>
      </c>
      <c r="AJ19" s="108" t="s">
        <v>32</v>
      </c>
      <c r="AK19" s="109"/>
      <c r="AL19" s="106" t="s">
        <v>58</v>
      </c>
      <c r="AM19" s="107" t="s">
        <v>31</v>
      </c>
      <c r="AN19" s="108" t="s">
        <v>32</v>
      </c>
      <c r="AO19" s="106" t="s">
        <v>58</v>
      </c>
      <c r="AP19" s="107" t="s">
        <v>31</v>
      </c>
      <c r="AQ19" s="108" t="s">
        <v>34</v>
      </c>
      <c r="AR19" s="109"/>
      <c r="AS19" s="106"/>
      <c r="AT19" s="107"/>
      <c r="AU19" s="108"/>
      <c r="AV19" s="106"/>
      <c r="AW19" s="107"/>
      <c r="AX19" s="108"/>
      <c r="AY19" s="109">
        <f aca="true" t="shared" si="7" ref="AY19">TIME(AV19-AS19,AX19-AU19,0)</f>
        <v>0</v>
      </c>
      <c r="AZ19" s="284">
        <v>16</v>
      </c>
    </row>
    <row r="20" spans="1:52" ht="19.5" customHeight="1">
      <c r="A20" s="95" t="s">
        <v>9</v>
      </c>
      <c r="B20" s="95"/>
      <c r="C20" s="496">
        <v>8</v>
      </c>
      <c r="D20" s="497"/>
      <c r="E20" s="497"/>
      <c r="F20" s="497"/>
      <c r="G20" s="497"/>
      <c r="H20" s="497"/>
      <c r="I20" s="498"/>
      <c r="J20" s="496">
        <v>8</v>
      </c>
      <c r="K20" s="497"/>
      <c r="L20" s="497"/>
      <c r="M20" s="497"/>
      <c r="N20" s="497"/>
      <c r="O20" s="497"/>
      <c r="P20" s="498"/>
      <c r="Q20" s="496" t="s">
        <v>100</v>
      </c>
      <c r="R20" s="497"/>
      <c r="S20" s="497"/>
      <c r="T20" s="497"/>
      <c r="U20" s="497"/>
      <c r="V20" s="497"/>
      <c r="W20" s="498"/>
      <c r="X20" s="496" t="s">
        <v>95</v>
      </c>
      <c r="Y20" s="497"/>
      <c r="Z20" s="497"/>
      <c r="AA20" s="497"/>
      <c r="AB20" s="497"/>
      <c r="AC20" s="497"/>
      <c r="AD20" s="498"/>
      <c r="AE20" s="496" t="s">
        <v>95</v>
      </c>
      <c r="AF20" s="497"/>
      <c r="AG20" s="497"/>
      <c r="AH20" s="497"/>
      <c r="AI20" s="497"/>
      <c r="AJ20" s="497"/>
      <c r="AK20" s="498"/>
      <c r="AL20" s="496" t="s">
        <v>100</v>
      </c>
      <c r="AM20" s="497"/>
      <c r="AN20" s="497"/>
      <c r="AO20" s="497"/>
      <c r="AP20" s="497"/>
      <c r="AQ20" s="497"/>
      <c r="AR20" s="498"/>
      <c r="AS20" s="496"/>
      <c r="AT20" s="497"/>
      <c r="AU20" s="497"/>
      <c r="AV20" s="497"/>
      <c r="AW20" s="497"/>
      <c r="AX20" s="497"/>
      <c r="AY20" s="498"/>
      <c r="AZ20" s="110" t="s">
        <v>59</v>
      </c>
    </row>
    <row r="21" spans="1:52" ht="42" customHeight="1">
      <c r="A21" s="499" t="s">
        <v>131</v>
      </c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/>
      <c r="AS21" s="499"/>
      <c r="AT21" s="499"/>
      <c r="AU21" s="499"/>
      <c r="AV21" s="499"/>
      <c r="AW21" s="499"/>
      <c r="AX21" s="499"/>
      <c r="AY21" s="499"/>
      <c r="AZ21" s="499"/>
    </row>
    <row r="22" spans="1:52" ht="15.75" customHeight="1" hidden="1">
      <c r="A22" s="422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</row>
    <row r="23" spans="1:52" ht="15" customHeight="1">
      <c r="A23" s="423" t="s">
        <v>97</v>
      </c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</row>
  </sheetData>
  <mergeCells count="32">
    <mergeCell ref="A5:AZ5"/>
    <mergeCell ref="A18:AZ18"/>
    <mergeCell ref="AS20:AY20"/>
    <mergeCell ref="A21:AZ22"/>
    <mergeCell ref="A23:AZ23"/>
    <mergeCell ref="C20:I20"/>
    <mergeCell ref="J20:P20"/>
    <mergeCell ref="Q20:W20"/>
    <mergeCell ref="X20:AD20"/>
    <mergeCell ref="AE20:AK20"/>
    <mergeCell ref="AL20:AR20"/>
    <mergeCell ref="AZ6:AZ8"/>
    <mergeCell ref="AZ9:AZ11"/>
    <mergeCell ref="AZ12:AZ14"/>
    <mergeCell ref="AZ15:AZ17"/>
    <mergeCell ref="B12:B14"/>
    <mergeCell ref="B15:B17"/>
    <mergeCell ref="B6:B8"/>
    <mergeCell ref="B9:B11"/>
    <mergeCell ref="AL1:AZ1"/>
    <mergeCell ref="A2:AZ2"/>
    <mergeCell ref="A3:A4"/>
    <mergeCell ref="B3:B4"/>
    <mergeCell ref="C3:AY3"/>
    <mergeCell ref="AZ3:AZ4"/>
    <mergeCell ref="C4:I4"/>
    <mergeCell ref="J4:P4"/>
    <mergeCell ref="Q4:W4"/>
    <mergeCell ref="X4:AD4"/>
    <mergeCell ref="AE4:AK4"/>
    <mergeCell ref="AL4:AR4"/>
    <mergeCell ref="AS4:AY4"/>
  </mergeCells>
  <printOptions/>
  <pageMargins left="0.03937007874015748" right="0.03937007874015748" top="0.15748031496062992" bottom="0.15748031496062992" header="0.11811023622047245" footer="0.11811023622047245"/>
  <pageSetup horizontalDpi="600" verticalDpi="600" orientation="landscape" paperSize="9" r:id="rId1"/>
  <ignoredErrors>
    <ignoredError sqref="B6:B14 B19 B16:B17" twoDigitTextYear="1"/>
    <ignoredError sqref="I7:AD7 I10:AD10 C9:I9 R9 I8:AD8 I17:AD17 I13:AD13 C11:W11 AD11 C15:P15 C14:W14 AD14 AR9 AO9:AP9 AN9 AQ9 C16:W16 AK16:AR16 AL7:AN7 I6 C12:P12 W12:AD12 AK10:AR10 AD15:AK15 AK12 AR15 AK13:AR13 U12 R12 AP15 AB9:AK9 P6 R6 U6 W6:AK6 AK8:AR8 U9 W9:Z9 AM9 AK11:AR11 AR12 AK14:AR14 W15 AM15 AD16 AK17:AR17 AP7:AR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"/>
  <sheetViews>
    <sheetView view="pageLayout" zoomScale="75" zoomScalePageLayoutView="75" workbookViewId="0" topLeftCell="A1">
      <selection activeCell="BD5" sqref="BD5"/>
    </sheetView>
  </sheetViews>
  <sheetFormatPr defaultColWidth="9.140625" defaultRowHeight="15"/>
  <cols>
    <col min="1" max="1" width="22.421875" style="4" customWidth="1"/>
    <col min="2" max="2" width="6.7109375" style="22" customWidth="1"/>
    <col min="3" max="3" width="2.8515625" style="0" customWidth="1"/>
    <col min="4" max="4" width="1.421875" style="0" customWidth="1"/>
    <col min="5" max="6" width="2.8515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2.421875" style="0" customWidth="1"/>
    <col min="11" max="11" width="1.421875" style="7" customWidth="1"/>
    <col min="12" max="12" width="2.8515625" style="0" customWidth="1"/>
    <col min="13" max="13" width="2.421875" style="0" customWidth="1"/>
    <col min="14" max="14" width="1.42187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2.8515625" style="0" customWidth="1"/>
    <col min="25" max="25" width="1.421875" style="0" customWidth="1"/>
    <col min="26" max="27" width="2.8515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1" width="2.8515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8" width="2.8515625" style="0" customWidth="1"/>
    <col min="49" max="49" width="1.421875" style="0" customWidth="1"/>
    <col min="50" max="50" width="2.8515625" style="0" customWidth="1"/>
    <col min="51" max="51" width="2.421875" style="25" hidden="1" customWidth="1"/>
    <col min="52" max="52" width="9.28125" style="0" customWidth="1"/>
  </cols>
  <sheetData>
    <row r="1" spans="1:52" ht="80.25" customHeight="1">
      <c r="A1" s="126"/>
      <c r="B1" s="21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63" customHeight="1">
      <c r="A2" s="432" t="s">
        <v>192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</row>
    <row r="3" spans="1:52" s="1" customFormat="1" ht="12.75" customHeight="1">
      <c r="A3" s="68"/>
      <c r="B3" s="128"/>
      <c r="C3" s="128"/>
      <c r="D3" s="68"/>
      <c r="E3" s="128"/>
      <c r="F3" s="128"/>
      <c r="G3" s="128"/>
      <c r="H3" s="461"/>
      <c r="I3" s="461"/>
      <c r="J3" s="462"/>
      <c r="K3" s="462"/>
      <c r="L3" s="462"/>
      <c r="M3" s="462"/>
      <c r="N3" s="462"/>
      <c r="O3" s="462"/>
      <c r="P3" s="462"/>
      <c r="Q3" s="463"/>
      <c r="R3" s="463"/>
      <c r="S3" s="463"/>
      <c r="T3" s="463"/>
      <c r="U3" s="463"/>
      <c r="V3" s="463"/>
      <c r="W3" s="463"/>
      <c r="X3" s="463"/>
      <c r="Y3" s="57"/>
      <c r="Z3" s="57"/>
      <c r="AA3" s="57"/>
      <c r="AB3" s="57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</row>
    <row r="4" spans="1:52" ht="15.75" customHeight="1">
      <c r="A4" s="414" t="s">
        <v>12</v>
      </c>
      <c r="B4" s="416" t="s">
        <v>42</v>
      </c>
      <c r="C4" s="418" t="s">
        <v>96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9" t="s">
        <v>11</v>
      </c>
    </row>
    <row r="5" spans="1:52" ht="25.5" customHeight="1">
      <c r="A5" s="415"/>
      <c r="B5" s="417"/>
      <c r="C5" s="420" t="s">
        <v>1</v>
      </c>
      <c r="D5" s="420"/>
      <c r="E5" s="420"/>
      <c r="F5" s="420"/>
      <c r="G5" s="420"/>
      <c r="H5" s="420"/>
      <c r="I5" s="420"/>
      <c r="J5" s="420" t="s">
        <v>2</v>
      </c>
      <c r="K5" s="420"/>
      <c r="L5" s="420"/>
      <c r="M5" s="420"/>
      <c r="N5" s="420"/>
      <c r="O5" s="420"/>
      <c r="P5" s="420"/>
      <c r="Q5" s="420" t="s">
        <v>3</v>
      </c>
      <c r="R5" s="420"/>
      <c r="S5" s="420"/>
      <c r="T5" s="420"/>
      <c r="U5" s="420"/>
      <c r="V5" s="420"/>
      <c r="W5" s="420"/>
      <c r="X5" s="420" t="s">
        <v>4</v>
      </c>
      <c r="Y5" s="420"/>
      <c r="Z5" s="420"/>
      <c r="AA5" s="420"/>
      <c r="AB5" s="420"/>
      <c r="AC5" s="420"/>
      <c r="AD5" s="420"/>
      <c r="AE5" s="420" t="s">
        <v>5</v>
      </c>
      <c r="AF5" s="420"/>
      <c r="AG5" s="420"/>
      <c r="AH5" s="420"/>
      <c r="AI5" s="420"/>
      <c r="AJ5" s="420"/>
      <c r="AK5" s="420"/>
      <c r="AL5" s="420" t="s">
        <v>6</v>
      </c>
      <c r="AM5" s="420"/>
      <c r="AN5" s="420"/>
      <c r="AO5" s="420"/>
      <c r="AP5" s="420"/>
      <c r="AQ5" s="420"/>
      <c r="AR5" s="420"/>
      <c r="AS5" s="420" t="s">
        <v>7</v>
      </c>
      <c r="AT5" s="420"/>
      <c r="AU5" s="420"/>
      <c r="AV5" s="420"/>
      <c r="AW5" s="420"/>
      <c r="AX5" s="420"/>
      <c r="AY5" s="420"/>
      <c r="AZ5" s="420"/>
    </row>
    <row r="6" spans="1:52" ht="17.25" customHeight="1">
      <c r="A6" s="420" t="s">
        <v>10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0"/>
      <c r="AZ6" s="420"/>
    </row>
    <row r="7" spans="1:52" ht="33" customHeight="1">
      <c r="A7" s="428" t="s">
        <v>169</v>
      </c>
      <c r="B7" s="307" t="s">
        <v>113</v>
      </c>
      <c r="C7" s="78" t="s">
        <v>38</v>
      </c>
      <c r="D7" s="79" t="s">
        <v>31</v>
      </c>
      <c r="E7" s="80" t="s">
        <v>32</v>
      </c>
      <c r="F7" s="79" t="s">
        <v>33</v>
      </c>
      <c r="G7" s="79" t="s">
        <v>31</v>
      </c>
      <c r="H7" s="80" t="s">
        <v>32</v>
      </c>
      <c r="I7" s="342"/>
      <c r="J7" s="78" t="s">
        <v>38</v>
      </c>
      <c r="K7" s="79" t="s">
        <v>31</v>
      </c>
      <c r="L7" s="80" t="s">
        <v>32</v>
      </c>
      <c r="M7" s="79" t="s">
        <v>41</v>
      </c>
      <c r="N7" s="79" t="s">
        <v>31</v>
      </c>
      <c r="O7" s="80" t="s">
        <v>32</v>
      </c>
      <c r="P7" s="342"/>
      <c r="Q7" s="78"/>
      <c r="R7" s="79"/>
      <c r="S7" s="80"/>
      <c r="T7" s="79"/>
      <c r="U7" s="79"/>
      <c r="V7" s="80"/>
      <c r="W7" s="342"/>
      <c r="X7" s="78"/>
      <c r="Y7" s="79"/>
      <c r="Z7" s="80"/>
      <c r="AA7" s="79"/>
      <c r="AB7" s="79"/>
      <c r="AC7" s="80"/>
      <c r="AD7" s="342"/>
      <c r="AE7" s="78"/>
      <c r="AF7" s="79"/>
      <c r="AG7" s="80"/>
      <c r="AH7" s="79"/>
      <c r="AI7" s="79"/>
      <c r="AJ7" s="80"/>
      <c r="AK7" s="342"/>
      <c r="AL7" s="78">
        <v>16</v>
      </c>
      <c r="AM7" s="79" t="s">
        <v>31</v>
      </c>
      <c r="AN7" s="80" t="s">
        <v>32</v>
      </c>
      <c r="AO7" s="78">
        <v>18</v>
      </c>
      <c r="AP7" s="79" t="s">
        <v>31</v>
      </c>
      <c r="AQ7" s="80" t="s">
        <v>32</v>
      </c>
      <c r="AR7" s="342"/>
      <c r="AS7" s="78"/>
      <c r="AT7" s="79"/>
      <c r="AU7" s="80"/>
      <c r="AV7" s="78"/>
      <c r="AW7" s="79"/>
      <c r="AX7" s="80"/>
      <c r="AY7" s="341"/>
      <c r="AZ7" s="340">
        <v>5</v>
      </c>
    </row>
    <row r="8" spans="1:52" ht="33" customHeight="1">
      <c r="A8" s="445"/>
      <c r="B8" s="307" t="s">
        <v>114</v>
      </c>
      <c r="C8" s="78" t="s">
        <v>33</v>
      </c>
      <c r="D8" s="79" t="s">
        <v>31</v>
      </c>
      <c r="E8" s="80" t="s">
        <v>32</v>
      </c>
      <c r="F8" s="79" t="s">
        <v>41</v>
      </c>
      <c r="G8" s="79" t="s">
        <v>31</v>
      </c>
      <c r="H8" s="80" t="s">
        <v>32</v>
      </c>
      <c r="I8" s="342"/>
      <c r="J8" s="78" t="s">
        <v>41</v>
      </c>
      <c r="K8" s="79" t="s">
        <v>31</v>
      </c>
      <c r="L8" s="80" t="s">
        <v>32</v>
      </c>
      <c r="M8" s="114">
        <v>20</v>
      </c>
      <c r="N8" s="79" t="s">
        <v>31</v>
      </c>
      <c r="O8" s="80" t="s">
        <v>32</v>
      </c>
      <c r="P8" s="342"/>
      <c r="Q8" s="78"/>
      <c r="R8" s="79"/>
      <c r="S8" s="80"/>
      <c r="T8" s="79"/>
      <c r="U8" s="79"/>
      <c r="V8" s="80"/>
      <c r="W8" s="342"/>
      <c r="X8" s="78"/>
      <c r="Y8" s="79"/>
      <c r="Z8" s="80"/>
      <c r="AA8" s="79"/>
      <c r="AB8" s="79"/>
      <c r="AC8" s="80"/>
      <c r="AD8" s="342"/>
      <c r="AE8" s="78"/>
      <c r="AF8" s="79"/>
      <c r="AG8" s="80"/>
      <c r="AH8" s="79"/>
      <c r="AI8" s="79"/>
      <c r="AJ8" s="80"/>
      <c r="AK8" s="342"/>
      <c r="AL8" s="78">
        <v>14</v>
      </c>
      <c r="AM8" s="79" t="s">
        <v>31</v>
      </c>
      <c r="AN8" s="80" t="s">
        <v>32</v>
      </c>
      <c r="AO8" s="78">
        <v>16</v>
      </c>
      <c r="AP8" s="79" t="s">
        <v>31</v>
      </c>
      <c r="AQ8" s="80" t="s">
        <v>32</v>
      </c>
      <c r="AR8" s="342"/>
      <c r="AS8" s="78"/>
      <c r="AT8" s="79"/>
      <c r="AU8" s="80"/>
      <c r="AV8" s="78"/>
      <c r="AW8" s="79"/>
      <c r="AX8" s="80"/>
      <c r="AY8" s="341"/>
      <c r="AZ8" s="340">
        <v>5</v>
      </c>
    </row>
    <row r="9" spans="1:52" ht="32.25" customHeight="1">
      <c r="A9" s="503" t="s">
        <v>170</v>
      </c>
      <c r="B9" s="307" t="s">
        <v>113</v>
      </c>
      <c r="C9" s="78"/>
      <c r="D9" s="79"/>
      <c r="E9" s="80"/>
      <c r="F9" s="79"/>
      <c r="G9" s="79"/>
      <c r="H9" s="80"/>
      <c r="I9" s="342"/>
      <c r="J9" s="78"/>
      <c r="K9" s="79"/>
      <c r="L9" s="80"/>
      <c r="M9" s="79"/>
      <c r="N9" s="79"/>
      <c r="O9" s="80"/>
      <c r="P9" s="342"/>
      <c r="Q9" s="78"/>
      <c r="R9" s="79"/>
      <c r="S9" s="80"/>
      <c r="T9" s="79"/>
      <c r="U9" s="79"/>
      <c r="V9" s="80"/>
      <c r="W9" s="342"/>
      <c r="X9" s="78"/>
      <c r="Y9" s="79"/>
      <c r="Z9" s="80"/>
      <c r="AA9" s="79"/>
      <c r="AB9" s="79"/>
      <c r="AC9" s="80"/>
      <c r="AD9" s="342"/>
      <c r="AE9" s="78" t="s">
        <v>43</v>
      </c>
      <c r="AF9" s="79" t="s">
        <v>31</v>
      </c>
      <c r="AG9" s="80" t="s">
        <v>32</v>
      </c>
      <c r="AH9" s="79">
        <v>20</v>
      </c>
      <c r="AI9" s="79" t="s">
        <v>31</v>
      </c>
      <c r="AJ9" s="80" t="s">
        <v>32</v>
      </c>
      <c r="AK9" s="342"/>
      <c r="AL9" s="78"/>
      <c r="AM9" s="79"/>
      <c r="AN9" s="80"/>
      <c r="AO9" s="78"/>
      <c r="AP9" s="79"/>
      <c r="AQ9" s="80"/>
      <c r="AR9" s="342"/>
      <c r="AS9" s="78"/>
      <c r="AT9" s="79"/>
      <c r="AU9" s="80"/>
      <c r="AV9" s="78"/>
      <c r="AW9" s="79"/>
      <c r="AX9" s="80"/>
      <c r="AY9" s="341"/>
      <c r="AZ9" s="278">
        <v>1</v>
      </c>
    </row>
    <row r="10" spans="1:52" ht="32.25" customHeight="1">
      <c r="A10" s="504"/>
      <c r="B10" s="336" t="s">
        <v>114</v>
      </c>
      <c r="C10" s="343"/>
      <c r="D10" s="344"/>
      <c r="E10" s="345"/>
      <c r="F10" s="344"/>
      <c r="G10" s="344"/>
      <c r="H10" s="345"/>
      <c r="I10" s="346"/>
      <c r="J10" s="343"/>
      <c r="K10" s="344"/>
      <c r="L10" s="345"/>
      <c r="M10" s="344"/>
      <c r="N10" s="344"/>
      <c r="O10" s="345"/>
      <c r="P10" s="346"/>
      <c r="Q10" s="343"/>
      <c r="R10" s="344"/>
      <c r="S10" s="345"/>
      <c r="T10" s="344"/>
      <c r="U10" s="344"/>
      <c r="V10" s="345"/>
      <c r="W10" s="346"/>
      <c r="X10" s="343"/>
      <c r="Y10" s="344"/>
      <c r="Z10" s="345"/>
      <c r="AA10" s="344"/>
      <c r="AB10" s="344"/>
      <c r="AC10" s="345"/>
      <c r="AD10" s="346"/>
      <c r="AE10" s="343" t="s">
        <v>35</v>
      </c>
      <c r="AF10" s="344" t="s">
        <v>31</v>
      </c>
      <c r="AG10" s="345" t="s">
        <v>32</v>
      </c>
      <c r="AH10" s="344">
        <v>21</v>
      </c>
      <c r="AI10" s="344" t="s">
        <v>31</v>
      </c>
      <c r="AJ10" s="345" t="s">
        <v>32</v>
      </c>
      <c r="AK10" s="346"/>
      <c r="AL10" s="343"/>
      <c r="AM10" s="344"/>
      <c r="AN10" s="345"/>
      <c r="AO10" s="343"/>
      <c r="AP10" s="344"/>
      <c r="AQ10" s="345"/>
      <c r="AR10" s="346"/>
      <c r="AS10" s="343"/>
      <c r="AT10" s="344"/>
      <c r="AU10" s="345"/>
      <c r="AV10" s="343"/>
      <c r="AW10" s="344"/>
      <c r="AX10" s="345"/>
      <c r="AY10" s="341"/>
      <c r="AZ10" s="278">
        <v>1</v>
      </c>
    </row>
    <row r="11" spans="1:52" ht="20.25" customHeight="1">
      <c r="A11" s="419" t="s">
        <v>84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19"/>
      <c r="AZ11" s="419"/>
    </row>
    <row r="12" spans="1:52" ht="38.25" customHeight="1">
      <c r="A12" s="132" t="s">
        <v>71</v>
      </c>
      <c r="B12" s="52"/>
      <c r="C12" s="331" t="s">
        <v>58</v>
      </c>
      <c r="D12" s="332" t="s">
        <v>31</v>
      </c>
      <c r="E12" s="333" t="s">
        <v>32</v>
      </c>
      <c r="F12" s="334" t="s">
        <v>57</v>
      </c>
      <c r="G12" s="332" t="s">
        <v>31</v>
      </c>
      <c r="H12" s="15" t="s">
        <v>32</v>
      </c>
      <c r="I12" s="335"/>
      <c r="J12" s="331" t="s">
        <v>58</v>
      </c>
      <c r="K12" s="332" t="s">
        <v>31</v>
      </c>
      <c r="L12" s="333" t="s">
        <v>32</v>
      </c>
      <c r="M12" s="334" t="s">
        <v>57</v>
      </c>
      <c r="N12" s="332" t="s">
        <v>31</v>
      </c>
      <c r="O12" s="15" t="s">
        <v>32</v>
      </c>
      <c r="P12" s="335"/>
      <c r="Q12" s="331"/>
      <c r="R12" s="332"/>
      <c r="S12" s="333"/>
      <c r="T12" s="334"/>
      <c r="U12" s="332"/>
      <c r="V12" s="15"/>
      <c r="W12" s="335"/>
      <c r="X12" s="331"/>
      <c r="Y12" s="332"/>
      <c r="Z12" s="333"/>
      <c r="AA12" s="334"/>
      <c r="AB12" s="332"/>
      <c r="AC12" s="15"/>
      <c r="AD12" s="335"/>
      <c r="AE12" s="331" t="s">
        <v>58</v>
      </c>
      <c r="AF12" s="332" t="s">
        <v>31</v>
      </c>
      <c r="AG12" s="333" t="s">
        <v>32</v>
      </c>
      <c r="AH12" s="334" t="s">
        <v>57</v>
      </c>
      <c r="AI12" s="332" t="s">
        <v>31</v>
      </c>
      <c r="AJ12" s="15" t="s">
        <v>32</v>
      </c>
      <c r="AK12" s="125"/>
      <c r="AL12" s="64"/>
      <c r="AM12" s="92"/>
      <c r="AN12" s="93"/>
      <c r="AO12" s="92"/>
      <c r="AP12" s="92"/>
      <c r="AQ12" s="93"/>
      <c r="AR12" s="125"/>
      <c r="AS12" s="64"/>
      <c r="AT12" s="92"/>
      <c r="AU12" s="93"/>
      <c r="AV12" s="92"/>
      <c r="AW12" s="92"/>
      <c r="AX12" s="93"/>
      <c r="AY12" s="127"/>
      <c r="AZ12" s="133">
        <v>8</v>
      </c>
    </row>
    <row r="13" spans="1:53" ht="44.25" customHeight="1">
      <c r="A13" s="6" t="s">
        <v>9</v>
      </c>
      <c r="B13" s="6"/>
      <c r="C13" s="425">
        <v>4</v>
      </c>
      <c r="D13" s="426"/>
      <c r="E13" s="426"/>
      <c r="F13" s="426"/>
      <c r="G13" s="426"/>
      <c r="H13" s="426"/>
      <c r="I13" s="427"/>
      <c r="J13" s="425">
        <v>8</v>
      </c>
      <c r="K13" s="426"/>
      <c r="L13" s="426"/>
      <c r="M13" s="426"/>
      <c r="N13" s="426"/>
      <c r="O13" s="426"/>
      <c r="P13" s="427"/>
      <c r="Q13" s="425" t="s">
        <v>64</v>
      </c>
      <c r="R13" s="426"/>
      <c r="S13" s="426"/>
      <c r="T13" s="426"/>
      <c r="U13" s="426"/>
      <c r="V13" s="426"/>
      <c r="W13" s="427"/>
      <c r="X13" s="425" t="s">
        <v>64</v>
      </c>
      <c r="Y13" s="426"/>
      <c r="Z13" s="426"/>
      <c r="AA13" s="426"/>
      <c r="AB13" s="426"/>
      <c r="AC13" s="426"/>
      <c r="AD13" s="427"/>
      <c r="AE13" s="425">
        <v>4</v>
      </c>
      <c r="AF13" s="426"/>
      <c r="AG13" s="426"/>
      <c r="AH13" s="426"/>
      <c r="AI13" s="426"/>
      <c r="AJ13" s="426"/>
      <c r="AK13" s="427"/>
      <c r="AL13" s="425">
        <v>4</v>
      </c>
      <c r="AM13" s="426"/>
      <c r="AN13" s="426"/>
      <c r="AO13" s="426"/>
      <c r="AP13" s="426"/>
      <c r="AQ13" s="426"/>
      <c r="AR13" s="427"/>
      <c r="AS13" s="425" t="s">
        <v>171</v>
      </c>
      <c r="AT13" s="426"/>
      <c r="AU13" s="426"/>
      <c r="AV13" s="426"/>
      <c r="AW13" s="426"/>
      <c r="AX13" s="426"/>
      <c r="AY13" s="427"/>
      <c r="AZ13" s="9">
        <f>C13+J13+AE13+AL13</f>
        <v>20</v>
      </c>
      <c r="BA13" s="279"/>
    </row>
    <row r="14" spans="1:52" ht="15.75" customHeight="1">
      <c r="A14" s="422" t="s">
        <v>142</v>
      </c>
      <c r="B14" s="422"/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</row>
    <row r="15" ht="15">
      <c r="B15" s="4"/>
    </row>
    <row r="16" spans="1:52" ht="15">
      <c r="A16" s="505" t="s">
        <v>97</v>
      </c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</row>
    <row r="17" ht="15">
      <c r="B17" s="4"/>
    </row>
  </sheetData>
  <mergeCells count="29">
    <mergeCell ref="A16:AZ16"/>
    <mergeCell ref="AL1:AZ1"/>
    <mergeCell ref="A2:AZ2"/>
    <mergeCell ref="H3:I3"/>
    <mergeCell ref="J3:P3"/>
    <mergeCell ref="Q3:X3"/>
    <mergeCell ref="A6:AZ6"/>
    <mergeCell ref="J5:P5"/>
    <mergeCell ref="Q5:W5"/>
    <mergeCell ref="X5:AD5"/>
    <mergeCell ref="AE5:AK5"/>
    <mergeCell ref="AL5:AR5"/>
    <mergeCell ref="AS5:AY5"/>
    <mergeCell ref="A4:A5"/>
    <mergeCell ref="B4:B5"/>
    <mergeCell ref="C4:AY4"/>
    <mergeCell ref="AZ4:AZ5"/>
    <mergeCell ref="C5:I5"/>
    <mergeCell ref="A14:AZ14"/>
    <mergeCell ref="A11:AZ11"/>
    <mergeCell ref="C13:I13"/>
    <mergeCell ref="J13:P13"/>
    <mergeCell ref="Q13:W13"/>
    <mergeCell ref="X13:AD13"/>
    <mergeCell ref="AE13:AK13"/>
    <mergeCell ref="AL13:AR13"/>
    <mergeCell ref="AS13:AY13"/>
    <mergeCell ref="A9:A10"/>
    <mergeCell ref="A7:A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view="pageLayout" zoomScale="75" zoomScalePageLayoutView="75" workbookViewId="0" topLeftCell="A1">
      <selection activeCell="BC10" sqref="BC10"/>
    </sheetView>
  </sheetViews>
  <sheetFormatPr defaultColWidth="9.140625" defaultRowHeight="15"/>
  <cols>
    <col min="1" max="1" width="22.421875" style="4" customWidth="1"/>
    <col min="2" max="2" width="6.7109375" style="22" customWidth="1"/>
    <col min="3" max="3" width="2.8515625" style="0" customWidth="1"/>
    <col min="4" max="4" width="1.421875" style="0" customWidth="1"/>
    <col min="5" max="6" width="2.8515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2.421875" style="0" customWidth="1"/>
    <col min="11" max="11" width="1.421875" style="7" customWidth="1"/>
    <col min="12" max="12" width="2.8515625" style="0" customWidth="1"/>
    <col min="13" max="13" width="2.421875" style="0" customWidth="1"/>
    <col min="14" max="14" width="1.42187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2.8515625" style="0" customWidth="1"/>
    <col min="25" max="25" width="1.421875" style="0" customWidth="1"/>
    <col min="26" max="27" width="2.8515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1" width="2.8515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8" width="2.8515625" style="0" customWidth="1"/>
    <col min="49" max="49" width="1.421875" style="0" customWidth="1"/>
    <col min="50" max="50" width="2.8515625" style="0" customWidth="1"/>
    <col min="51" max="51" width="2.421875" style="25" hidden="1" customWidth="1"/>
    <col min="52" max="52" width="9.28125" style="0" customWidth="1"/>
  </cols>
  <sheetData>
    <row r="1" spans="1:52" ht="92.25" customHeight="1">
      <c r="A1" s="155"/>
      <c r="B1" s="21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63" customHeight="1">
      <c r="A2" s="432" t="s">
        <v>193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</row>
    <row r="3" spans="1:52" s="1" customFormat="1" ht="12.75" customHeight="1">
      <c r="A3" s="68"/>
      <c r="B3" s="159"/>
      <c r="C3" s="159"/>
      <c r="D3" s="68"/>
      <c r="E3" s="159"/>
      <c r="F3" s="159"/>
      <c r="G3" s="159"/>
      <c r="H3" s="461"/>
      <c r="I3" s="461"/>
      <c r="J3" s="462"/>
      <c r="K3" s="462"/>
      <c r="L3" s="462"/>
      <c r="M3" s="462"/>
      <c r="N3" s="462"/>
      <c r="O3" s="462"/>
      <c r="P3" s="462"/>
      <c r="Q3" s="463"/>
      <c r="R3" s="463"/>
      <c r="S3" s="463"/>
      <c r="T3" s="463"/>
      <c r="U3" s="463"/>
      <c r="V3" s="463"/>
      <c r="W3" s="463"/>
      <c r="X3" s="463"/>
      <c r="Y3" s="57"/>
      <c r="Z3" s="57"/>
      <c r="AA3" s="57"/>
      <c r="AB3" s="57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</row>
    <row r="4" spans="1:52" ht="15.75" customHeight="1">
      <c r="A4" s="414" t="s">
        <v>12</v>
      </c>
      <c r="B4" s="416" t="s">
        <v>42</v>
      </c>
      <c r="C4" s="418" t="s">
        <v>96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9" t="s">
        <v>11</v>
      </c>
    </row>
    <row r="5" spans="1:52" ht="25.5" customHeight="1">
      <c r="A5" s="415"/>
      <c r="B5" s="417"/>
      <c r="C5" s="420" t="s">
        <v>1</v>
      </c>
      <c r="D5" s="420"/>
      <c r="E5" s="420"/>
      <c r="F5" s="420"/>
      <c r="G5" s="420"/>
      <c r="H5" s="420"/>
      <c r="I5" s="420"/>
      <c r="J5" s="420" t="s">
        <v>2</v>
      </c>
      <c r="K5" s="420"/>
      <c r="L5" s="420"/>
      <c r="M5" s="420"/>
      <c r="N5" s="420"/>
      <c r="O5" s="420"/>
      <c r="P5" s="420"/>
      <c r="Q5" s="420" t="s">
        <v>3</v>
      </c>
      <c r="R5" s="420"/>
      <c r="S5" s="420"/>
      <c r="T5" s="420"/>
      <c r="U5" s="420"/>
      <c r="V5" s="420"/>
      <c r="W5" s="420"/>
      <c r="X5" s="420" t="s">
        <v>4</v>
      </c>
      <c r="Y5" s="420"/>
      <c r="Z5" s="420"/>
      <c r="AA5" s="420"/>
      <c r="AB5" s="420"/>
      <c r="AC5" s="420"/>
      <c r="AD5" s="420"/>
      <c r="AE5" s="420" t="s">
        <v>5</v>
      </c>
      <c r="AF5" s="420"/>
      <c r="AG5" s="420"/>
      <c r="AH5" s="420"/>
      <c r="AI5" s="420"/>
      <c r="AJ5" s="420"/>
      <c r="AK5" s="420"/>
      <c r="AL5" s="420" t="s">
        <v>6</v>
      </c>
      <c r="AM5" s="420"/>
      <c r="AN5" s="420"/>
      <c r="AO5" s="420"/>
      <c r="AP5" s="420"/>
      <c r="AQ5" s="420"/>
      <c r="AR5" s="420"/>
      <c r="AS5" s="420" t="s">
        <v>7</v>
      </c>
      <c r="AT5" s="420"/>
      <c r="AU5" s="420"/>
      <c r="AV5" s="420"/>
      <c r="AW5" s="420"/>
      <c r="AX5" s="420"/>
      <c r="AY5" s="420"/>
      <c r="AZ5" s="420"/>
    </row>
    <row r="6" spans="1:52" ht="17.25" customHeight="1">
      <c r="A6" s="420" t="s">
        <v>10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0"/>
      <c r="AZ6" s="420"/>
    </row>
    <row r="7" spans="1:52" ht="31.5" customHeight="1">
      <c r="A7" s="469" t="s">
        <v>85</v>
      </c>
      <c r="B7" s="52" t="s">
        <v>117</v>
      </c>
      <c r="C7" s="16"/>
      <c r="D7" s="17"/>
      <c r="E7" s="20"/>
      <c r="F7" s="18"/>
      <c r="G7" s="17"/>
      <c r="H7" s="15"/>
      <c r="I7" s="129">
        <f aca="true" t="shared" si="0" ref="I7:I8">(F7-C7)+(H7-E7)</f>
        <v>0</v>
      </c>
      <c r="J7" s="16" t="s">
        <v>39</v>
      </c>
      <c r="K7" s="17" t="s">
        <v>31</v>
      </c>
      <c r="L7" s="20" t="s">
        <v>32</v>
      </c>
      <c r="M7" s="18" t="s">
        <v>46</v>
      </c>
      <c r="N7" s="17" t="s">
        <v>31</v>
      </c>
      <c r="O7" s="15" t="s">
        <v>32</v>
      </c>
      <c r="P7" s="129"/>
      <c r="Q7" s="16"/>
      <c r="R7" s="17"/>
      <c r="S7" s="20"/>
      <c r="T7" s="18"/>
      <c r="U7" s="17"/>
      <c r="V7" s="15"/>
      <c r="W7" s="129"/>
      <c r="X7" s="16" t="s">
        <v>39</v>
      </c>
      <c r="Y7" s="17" t="s">
        <v>31</v>
      </c>
      <c r="Z7" s="20" t="s">
        <v>32</v>
      </c>
      <c r="AA7" s="18" t="s">
        <v>46</v>
      </c>
      <c r="AB7" s="17" t="s">
        <v>31</v>
      </c>
      <c r="AC7" s="15" t="s">
        <v>32</v>
      </c>
      <c r="AD7" s="129"/>
      <c r="AE7" s="16"/>
      <c r="AF7" s="17"/>
      <c r="AG7" s="20"/>
      <c r="AH7" s="18"/>
      <c r="AI7" s="17"/>
      <c r="AJ7" s="15"/>
      <c r="AK7" s="129"/>
      <c r="AL7" s="119"/>
      <c r="AM7" s="120"/>
      <c r="AN7" s="121"/>
      <c r="AO7" s="122"/>
      <c r="AP7" s="120"/>
      <c r="AQ7" s="121"/>
      <c r="AR7" s="129">
        <f aca="true" t="shared" si="1" ref="AR7:AR8">(AO7-AL7)+(AQ7-AN7)</f>
        <v>0</v>
      </c>
      <c r="AS7" s="119" t="s">
        <v>39</v>
      </c>
      <c r="AT7" s="120" t="s">
        <v>31</v>
      </c>
      <c r="AU7" s="121" t="s">
        <v>32</v>
      </c>
      <c r="AV7" s="122" t="s">
        <v>46</v>
      </c>
      <c r="AW7" s="120" t="s">
        <v>31</v>
      </c>
      <c r="AX7" s="121" t="s">
        <v>32</v>
      </c>
      <c r="AY7" s="26">
        <f aca="true" t="shared" si="2" ref="AY7:AY8">(AV7-AS7)+(AX7-AU7)</f>
        <v>2</v>
      </c>
      <c r="AZ7" s="240">
        <v>6</v>
      </c>
    </row>
    <row r="8" spans="1:52" ht="31.5" customHeight="1">
      <c r="A8" s="469"/>
      <c r="B8" s="52" t="s">
        <v>118</v>
      </c>
      <c r="C8" s="16"/>
      <c r="D8" s="17"/>
      <c r="E8" s="20"/>
      <c r="F8" s="18"/>
      <c r="G8" s="17"/>
      <c r="H8" s="15"/>
      <c r="I8" s="129">
        <f t="shared" si="0"/>
        <v>0</v>
      </c>
      <c r="J8" s="16" t="s">
        <v>46</v>
      </c>
      <c r="K8" s="17" t="s">
        <v>31</v>
      </c>
      <c r="L8" s="20" t="s">
        <v>32</v>
      </c>
      <c r="M8" s="18" t="s">
        <v>40</v>
      </c>
      <c r="N8" s="17" t="s">
        <v>31</v>
      </c>
      <c r="O8" s="15" t="s">
        <v>32</v>
      </c>
      <c r="P8" s="129"/>
      <c r="Q8" s="16"/>
      <c r="R8" s="17"/>
      <c r="S8" s="20"/>
      <c r="T8" s="18"/>
      <c r="U8" s="17"/>
      <c r="V8" s="15"/>
      <c r="W8" s="129"/>
      <c r="X8" s="16" t="s">
        <v>46</v>
      </c>
      <c r="Y8" s="17" t="s">
        <v>31</v>
      </c>
      <c r="Z8" s="20" t="s">
        <v>32</v>
      </c>
      <c r="AA8" s="18" t="s">
        <v>40</v>
      </c>
      <c r="AB8" s="17" t="s">
        <v>31</v>
      </c>
      <c r="AC8" s="15" t="s">
        <v>32</v>
      </c>
      <c r="AD8" s="129"/>
      <c r="AE8" s="16"/>
      <c r="AF8" s="17"/>
      <c r="AG8" s="20"/>
      <c r="AH8" s="18"/>
      <c r="AI8" s="17"/>
      <c r="AJ8" s="15"/>
      <c r="AK8" s="129"/>
      <c r="AL8" s="119"/>
      <c r="AM8" s="120"/>
      <c r="AN8" s="121"/>
      <c r="AO8" s="130"/>
      <c r="AP8" s="120"/>
      <c r="AQ8" s="121"/>
      <c r="AR8" s="129">
        <f t="shared" si="1"/>
        <v>0</v>
      </c>
      <c r="AS8" s="119" t="s">
        <v>46</v>
      </c>
      <c r="AT8" s="120" t="s">
        <v>31</v>
      </c>
      <c r="AU8" s="121" t="s">
        <v>32</v>
      </c>
      <c r="AV8" s="122" t="s">
        <v>40</v>
      </c>
      <c r="AW8" s="120" t="s">
        <v>31</v>
      </c>
      <c r="AX8" s="121" t="s">
        <v>32</v>
      </c>
      <c r="AY8" s="26">
        <f t="shared" si="2"/>
        <v>2</v>
      </c>
      <c r="AZ8" s="240">
        <v>6</v>
      </c>
    </row>
    <row r="9" spans="1:52" ht="31.5" customHeight="1">
      <c r="A9" s="469" t="s">
        <v>168</v>
      </c>
      <c r="B9" s="52" t="s">
        <v>119</v>
      </c>
      <c r="C9" s="16"/>
      <c r="D9" s="17"/>
      <c r="E9" s="20"/>
      <c r="F9" s="18"/>
      <c r="G9" s="17"/>
      <c r="H9" s="15"/>
      <c r="I9" s="129"/>
      <c r="J9" s="16" t="s">
        <v>43</v>
      </c>
      <c r="K9" s="17" t="s">
        <v>31</v>
      </c>
      <c r="L9" s="20" t="s">
        <v>32</v>
      </c>
      <c r="M9" s="18" t="s">
        <v>45</v>
      </c>
      <c r="N9" s="17" t="s">
        <v>31</v>
      </c>
      <c r="O9" s="15" t="s">
        <v>32</v>
      </c>
      <c r="P9" s="129"/>
      <c r="Q9" s="16"/>
      <c r="R9" s="17"/>
      <c r="S9" s="20"/>
      <c r="T9" s="18"/>
      <c r="U9" s="17"/>
      <c r="V9" s="15"/>
      <c r="W9" s="129"/>
      <c r="X9" s="16"/>
      <c r="Y9" s="17"/>
      <c r="Z9" s="20"/>
      <c r="AA9" s="18"/>
      <c r="AB9" s="17"/>
      <c r="AC9" s="15"/>
      <c r="AD9" s="129"/>
      <c r="AE9" s="16" t="s">
        <v>43</v>
      </c>
      <c r="AF9" s="17" t="s">
        <v>31</v>
      </c>
      <c r="AG9" s="20" t="s">
        <v>32</v>
      </c>
      <c r="AH9" s="18" t="s">
        <v>45</v>
      </c>
      <c r="AI9" s="17" t="s">
        <v>31</v>
      </c>
      <c r="AJ9" s="15" t="s">
        <v>32</v>
      </c>
      <c r="AK9" s="129"/>
      <c r="AL9" s="119" t="s">
        <v>57</v>
      </c>
      <c r="AM9" s="120" t="s">
        <v>31</v>
      </c>
      <c r="AN9" s="121" t="s">
        <v>34</v>
      </c>
      <c r="AO9" s="122" t="s">
        <v>47</v>
      </c>
      <c r="AP9" s="120" t="s">
        <v>31</v>
      </c>
      <c r="AQ9" s="121" t="s">
        <v>34</v>
      </c>
      <c r="AR9" s="129"/>
      <c r="AS9" s="119"/>
      <c r="AT9" s="120"/>
      <c r="AU9" s="121"/>
      <c r="AV9" s="122"/>
      <c r="AW9" s="120"/>
      <c r="AX9" s="121"/>
      <c r="AY9" s="26"/>
      <c r="AZ9" s="9">
        <v>6</v>
      </c>
    </row>
    <row r="10" spans="1:52" ht="31.5" customHeight="1">
      <c r="A10" s="469"/>
      <c r="B10" s="52" t="s">
        <v>120</v>
      </c>
      <c r="C10" s="16"/>
      <c r="D10" s="17"/>
      <c r="E10" s="20"/>
      <c r="F10" s="18"/>
      <c r="G10" s="17"/>
      <c r="H10" s="15"/>
      <c r="I10" s="129"/>
      <c r="J10" s="16" t="s">
        <v>45</v>
      </c>
      <c r="K10" s="17" t="s">
        <v>31</v>
      </c>
      <c r="L10" s="20" t="s">
        <v>32</v>
      </c>
      <c r="M10" s="18" t="s">
        <v>94</v>
      </c>
      <c r="N10" s="17" t="s">
        <v>31</v>
      </c>
      <c r="O10" s="15" t="s">
        <v>32</v>
      </c>
      <c r="P10" s="129"/>
      <c r="Q10" s="16"/>
      <c r="R10" s="17"/>
      <c r="S10" s="20"/>
      <c r="T10" s="18"/>
      <c r="U10" s="17"/>
      <c r="V10" s="15"/>
      <c r="W10" s="129"/>
      <c r="X10" s="16"/>
      <c r="Y10" s="17"/>
      <c r="Z10" s="20"/>
      <c r="AA10" s="18"/>
      <c r="AB10" s="17"/>
      <c r="AC10" s="15"/>
      <c r="AD10" s="129"/>
      <c r="AE10" s="16" t="s">
        <v>45</v>
      </c>
      <c r="AF10" s="17" t="s">
        <v>31</v>
      </c>
      <c r="AG10" s="20" t="s">
        <v>32</v>
      </c>
      <c r="AH10" s="18" t="s">
        <v>94</v>
      </c>
      <c r="AI10" s="17" t="s">
        <v>31</v>
      </c>
      <c r="AJ10" s="15" t="s">
        <v>32</v>
      </c>
      <c r="AK10" s="129"/>
      <c r="AL10" s="119" t="s">
        <v>47</v>
      </c>
      <c r="AM10" s="120" t="s">
        <v>31</v>
      </c>
      <c r="AN10" s="121" t="s">
        <v>34</v>
      </c>
      <c r="AO10" s="130" t="s">
        <v>36</v>
      </c>
      <c r="AP10" s="120" t="s">
        <v>31</v>
      </c>
      <c r="AQ10" s="121" t="s">
        <v>34</v>
      </c>
      <c r="AR10" s="129"/>
      <c r="AS10" s="119"/>
      <c r="AT10" s="120"/>
      <c r="AU10" s="121"/>
      <c r="AV10" s="122"/>
      <c r="AW10" s="120"/>
      <c r="AX10" s="121"/>
      <c r="AY10" s="26"/>
      <c r="AZ10" s="9">
        <v>6</v>
      </c>
    </row>
    <row r="11" spans="1:52" ht="20.25" customHeight="1">
      <c r="A11" s="419" t="s">
        <v>84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19"/>
      <c r="AZ11" s="419"/>
    </row>
    <row r="12" spans="1:52" ht="38.25" customHeight="1">
      <c r="A12" s="158" t="s">
        <v>71</v>
      </c>
      <c r="B12" s="52"/>
      <c r="C12" s="16"/>
      <c r="D12" s="17"/>
      <c r="E12" s="20"/>
      <c r="F12" s="18"/>
      <c r="G12" s="17"/>
      <c r="H12" s="15"/>
      <c r="I12" s="156"/>
      <c r="J12" s="16"/>
      <c r="K12" s="17"/>
      <c r="L12" s="20"/>
      <c r="M12" s="18"/>
      <c r="N12" s="17"/>
      <c r="O12" s="15"/>
      <c r="P12" s="156"/>
      <c r="Q12" s="16"/>
      <c r="R12" s="17"/>
      <c r="S12" s="20"/>
      <c r="T12" s="18"/>
      <c r="U12" s="17"/>
      <c r="V12" s="15"/>
      <c r="W12" s="156"/>
      <c r="X12" s="16" t="s">
        <v>36</v>
      </c>
      <c r="Y12" s="17" t="s">
        <v>31</v>
      </c>
      <c r="Z12" s="20" t="s">
        <v>32</v>
      </c>
      <c r="AA12" s="18" t="s">
        <v>43</v>
      </c>
      <c r="AB12" s="17" t="s">
        <v>31</v>
      </c>
      <c r="AC12" s="15" t="s">
        <v>32</v>
      </c>
      <c r="AD12" s="156"/>
      <c r="AE12" s="16" t="s">
        <v>40</v>
      </c>
      <c r="AF12" s="17" t="s">
        <v>31</v>
      </c>
      <c r="AG12" s="20" t="s">
        <v>32</v>
      </c>
      <c r="AH12" s="18" t="s">
        <v>41</v>
      </c>
      <c r="AI12" s="17" t="s">
        <v>31</v>
      </c>
      <c r="AJ12" s="15" t="s">
        <v>32</v>
      </c>
      <c r="AK12" s="156">
        <f>(AH12-AE12)+(AJ12-AG12)</f>
        <v>4</v>
      </c>
      <c r="AL12" s="64">
        <v>16</v>
      </c>
      <c r="AM12" s="92" t="s">
        <v>31</v>
      </c>
      <c r="AN12" s="93" t="s">
        <v>32</v>
      </c>
      <c r="AO12" s="92">
        <v>20</v>
      </c>
      <c r="AP12" s="92" t="s">
        <v>31</v>
      </c>
      <c r="AQ12" s="93" t="s">
        <v>32</v>
      </c>
      <c r="AR12" s="156">
        <f>(AO12-AL12)+(AQ12-AN12)</f>
        <v>4</v>
      </c>
      <c r="AS12" s="64">
        <v>16</v>
      </c>
      <c r="AT12" s="92" t="s">
        <v>31</v>
      </c>
      <c r="AU12" s="93" t="s">
        <v>32</v>
      </c>
      <c r="AV12" s="92">
        <v>20</v>
      </c>
      <c r="AW12" s="92" t="s">
        <v>31</v>
      </c>
      <c r="AX12" s="93" t="s">
        <v>32</v>
      </c>
      <c r="AY12" s="154">
        <f>(AV12-AS12)+(AX12-AU12)</f>
        <v>4</v>
      </c>
      <c r="AZ12" s="157">
        <v>16</v>
      </c>
    </row>
    <row r="13" spans="1:52" ht="27" customHeight="1">
      <c r="A13" s="6" t="s">
        <v>9</v>
      </c>
      <c r="B13" s="6"/>
      <c r="C13" s="425">
        <v>0</v>
      </c>
      <c r="D13" s="426"/>
      <c r="E13" s="426"/>
      <c r="F13" s="426"/>
      <c r="G13" s="426"/>
      <c r="H13" s="426"/>
      <c r="I13" s="427"/>
      <c r="J13" s="425">
        <v>8</v>
      </c>
      <c r="K13" s="426"/>
      <c r="L13" s="426"/>
      <c r="M13" s="426"/>
      <c r="N13" s="426"/>
      <c r="O13" s="426"/>
      <c r="P13" s="427"/>
      <c r="Q13" s="425" t="s">
        <v>72</v>
      </c>
      <c r="R13" s="426"/>
      <c r="S13" s="426"/>
      <c r="T13" s="426"/>
      <c r="U13" s="426"/>
      <c r="V13" s="426"/>
      <c r="W13" s="427"/>
      <c r="X13" s="425">
        <v>8</v>
      </c>
      <c r="Y13" s="426"/>
      <c r="Z13" s="426"/>
      <c r="AA13" s="426"/>
      <c r="AB13" s="426"/>
      <c r="AC13" s="426"/>
      <c r="AD13" s="427"/>
      <c r="AE13" s="425">
        <v>8</v>
      </c>
      <c r="AF13" s="426"/>
      <c r="AG13" s="426"/>
      <c r="AH13" s="426"/>
      <c r="AI13" s="426"/>
      <c r="AJ13" s="426"/>
      <c r="AK13" s="427"/>
      <c r="AL13" s="425">
        <v>8</v>
      </c>
      <c r="AM13" s="426"/>
      <c r="AN13" s="426"/>
      <c r="AO13" s="426"/>
      <c r="AP13" s="426"/>
      <c r="AQ13" s="426"/>
      <c r="AR13" s="427"/>
      <c r="AS13" s="425">
        <v>8</v>
      </c>
      <c r="AT13" s="426"/>
      <c r="AU13" s="426"/>
      <c r="AV13" s="426"/>
      <c r="AW13" s="426"/>
      <c r="AX13" s="426"/>
      <c r="AY13" s="427"/>
      <c r="AZ13" s="9">
        <v>40</v>
      </c>
    </row>
    <row r="14" spans="1:52" ht="10.5" customHeight="1">
      <c r="A14" s="248"/>
      <c r="B14" s="248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</row>
    <row r="15" spans="1:52" ht="15.75" customHeight="1">
      <c r="A15" s="422" t="s">
        <v>132</v>
      </c>
      <c r="B15" s="422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</row>
    <row r="16" ht="15">
      <c r="B16" s="4"/>
    </row>
    <row r="17" spans="1:52" ht="15">
      <c r="A17" s="506" t="s">
        <v>97</v>
      </c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</row>
  </sheetData>
  <mergeCells count="29">
    <mergeCell ref="A17:AZ17"/>
    <mergeCell ref="AS5:AY5"/>
    <mergeCell ref="AL1:AZ1"/>
    <mergeCell ref="A2:AZ2"/>
    <mergeCell ref="H3:I3"/>
    <mergeCell ref="J3:P3"/>
    <mergeCell ref="Q3:X3"/>
    <mergeCell ref="A4:A5"/>
    <mergeCell ref="B4:B5"/>
    <mergeCell ref="C4:AY4"/>
    <mergeCell ref="AZ4:AZ5"/>
    <mergeCell ref="C5:I5"/>
    <mergeCell ref="J5:P5"/>
    <mergeCell ref="Q5:W5"/>
    <mergeCell ref="X5:AD5"/>
    <mergeCell ref="AE5:AK5"/>
    <mergeCell ref="AL5:AR5"/>
    <mergeCell ref="A15:AZ15"/>
    <mergeCell ref="A6:AZ6"/>
    <mergeCell ref="A9:A10"/>
    <mergeCell ref="A11:AZ11"/>
    <mergeCell ref="C13:I13"/>
    <mergeCell ref="J13:P13"/>
    <mergeCell ref="Q13:W13"/>
    <mergeCell ref="X13:AD13"/>
    <mergeCell ref="AE13:AK13"/>
    <mergeCell ref="AL13:AR13"/>
    <mergeCell ref="AS13:AY13"/>
    <mergeCell ref="A7:A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view="pageLayout" zoomScale="90" zoomScalePageLayoutView="90" workbookViewId="0" topLeftCell="A1">
      <selection activeCell="BF8" sqref="BF8"/>
    </sheetView>
  </sheetViews>
  <sheetFormatPr defaultColWidth="9.140625" defaultRowHeight="15"/>
  <cols>
    <col min="1" max="1" width="20.421875" style="4" customWidth="1"/>
    <col min="2" max="2" width="7.7109375" style="4" customWidth="1"/>
    <col min="3" max="3" width="2.8515625" style="0" customWidth="1"/>
    <col min="4" max="4" width="1.421875" style="0" customWidth="1"/>
    <col min="5" max="6" width="2.8515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2.8515625" style="0" customWidth="1"/>
    <col min="11" max="11" width="1.421875" style="7" customWidth="1"/>
    <col min="12" max="12" width="2.28125" style="0" customWidth="1"/>
    <col min="13" max="13" width="2.7109375" style="0" customWidth="1"/>
    <col min="14" max="14" width="1.42187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2.8515625" style="0" customWidth="1"/>
    <col min="25" max="25" width="1.421875" style="0" customWidth="1"/>
    <col min="26" max="27" width="2.8515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1" width="2.8515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8" width="2.8515625" style="0" customWidth="1"/>
    <col min="49" max="49" width="1.421875" style="0" customWidth="1"/>
    <col min="50" max="50" width="2.8515625" style="0" customWidth="1"/>
    <col min="51" max="51" width="2.421875" style="25" hidden="1" customWidth="1"/>
    <col min="52" max="52" width="9.421875" style="0" customWidth="1"/>
  </cols>
  <sheetData>
    <row r="1" spans="1:52" ht="90" customHeight="1">
      <c r="A1" s="166"/>
      <c r="B1" s="166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62.25" customHeight="1">
      <c r="A2" s="412" t="s">
        <v>194</v>
      </c>
      <c r="B2" s="412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</row>
    <row r="3" spans="1:52" ht="15.75" customHeight="1">
      <c r="A3" s="414" t="s">
        <v>12</v>
      </c>
      <c r="B3" s="416" t="s">
        <v>42</v>
      </c>
      <c r="C3" s="418" t="s">
        <v>96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9" t="s">
        <v>11</v>
      </c>
    </row>
    <row r="4" spans="1:52" ht="25.5" customHeight="1">
      <c r="A4" s="415"/>
      <c r="B4" s="417"/>
      <c r="C4" s="420" t="s">
        <v>1</v>
      </c>
      <c r="D4" s="420"/>
      <c r="E4" s="420"/>
      <c r="F4" s="420"/>
      <c r="G4" s="420"/>
      <c r="H4" s="420"/>
      <c r="I4" s="420"/>
      <c r="J4" s="420" t="s">
        <v>2</v>
      </c>
      <c r="K4" s="420"/>
      <c r="L4" s="420"/>
      <c r="M4" s="420"/>
      <c r="N4" s="420"/>
      <c r="O4" s="420"/>
      <c r="P4" s="420"/>
      <c r="Q4" s="420" t="s">
        <v>3</v>
      </c>
      <c r="R4" s="420"/>
      <c r="S4" s="420"/>
      <c r="T4" s="420"/>
      <c r="U4" s="420"/>
      <c r="V4" s="420"/>
      <c r="W4" s="420"/>
      <c r="X4" s="420" t="s">
        <v>4</v>
      </c>
      <c r="Y4" s="420"/>
      <c r="Z4" s="420"/>
      <c r="AA4" s="420"/>
      <c r="AB4" s="420"/>
      <c r="AC4" s="420"/>
      <c r="AD4" s="420"/>
      <c r="AE4" s="420" t="s">
        <v>5</v>
      </c>
      <c r="AF4" s="420"/>
      <c r="AG4" s="420"/>
      <c r="AH4" s="420"/>
      <c r="AI4" s="420"/>
      <c r="AJ4" s="420"/>
      <c r="AK4" s="420"/>
      <c r="AL4" s="420" t="s">
        <v>6</v>
      </c>
      <c r="AM4" s="420"/>
      <c r="AN4" s="420"/>
      <c r="AO4" s="420"/>
      <c r="AP4" s="420"/>
      <c r="AQ4" s="420"/>
      <c r="AR4" s="420"/>
      <c r="AS4" s="420" t="s">
        <v>7</v>
      </c>
      <c r="AT4" s="420"/>
      <c r="AU4" s="420"/>
      <c r="AV4" s="420"/>
      <c r="AW4" s="420"/>
      <c r="AX4" s="420"/>
      <c r="AY4" s="420"/>
      <c r="AZ4" s="420"/>
    </row>
    <row r="5" spans="1:52" ht="17.25" customHeight="1">
      <c r="A5" s="420" t="s">
        <v>44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0"/>
    </row>
    <row r="6" spans="1:52" ht="29.25" customHeight="1">
      <c r="A6" s="507" t="s">
        <v>103</v>
      </c>
      <c r="B6" s="210" t="s">
        <v>73</v>
      </c>
      <c r="C6" s="216"/>
      <c r="D6" s="217"/>
      <c r="E6" s="218"/>
      <c r="F6" s="217"/>
      <c r="G6" s="217"/>
      <c r="H6" s="217"/>
      <c r="I6" s="219"/>
      <c r="J6" s="216"/>
      <c r="K6" s="217"/>
      <c r="L6" s="218"/>
      <c r="M6" s="216"/>
      <c r="N6" s="217"/>
      <c r="O6" s="218"/>
      <c r="P6" s="217"/>
      <c r="Q6" s="77">
        <v>17</v>
      </c>
      <c r="R6" s="217" t="s">
        <v>31</v>
      </c>
      <c r="S6" s="218" t="s">
        <v>32</v>
      </c>
      <c r="T6" s="217">
        <v>20</v>
      </c>
      <c r="U6" s="217" t="s">
        <v>31</v>
      </c>
      <c r="V6" s="217" t="s">
        <v>32</v>
      </c>
      <c r="W6" s="217"/>
      <c r="X6" s="216"/>
      <c r="Y6" s="217"/>
      <c r="Z6" s="218"/>
      <c r="AA6" s="216"/>
      <c r="AB6" s="217"/>
      <c r="AC6" s="218"/>
      <c r="AD6" s="217"/>
      <c r="AE6" s="216">
        <v>17</v>
      </c>
      <c r="AF6" s="217" t="s">
        <v>31</v>
      </c>
      <c r="AG6" s="218" t="s">
        <v>32</v>
      </c>
      <c r="AH6" s="217">
        <v>20</v>
      </c>
      <c r="AI6" s="217" t="s">
        <v>31</v>
      </c>
      <c r="AJ6" s="217" t="s">
        <v>32</v>
      </c>
      <c r="AK6" s="213"/>
      <c r="AL6" s="212"/>
      <c r="AM6" s="213"/>
      <c r="AN6" s="214"/>
      <c r="AO6" s="212"/>
      <c r="AP6" s="213"/>
      <c r="AQ6" s="214"/>
      <c r="AR6" s="213"/>
      <c r="AS6" s="212"/>
      <c r="AT6" s="213"/>
      <c r="AU6" s="214"/>
      <c r="AV6" s="212"/>
      <c r="AW6" s="213"/>
      <c r="AX6" s="214"/>
      <c r="AY6" s="215"/>
      <c r="AZ6" s="53">
        <v>6</v>
      </c>
    </row>
    <row r="7" spans="1:52" ht="35.25" customHeight="1">
      <c r="A7" s="508"/>
      <c r="B7" s="210" t="s">
        <v>74</v>
      </c>
      <c r="C7" s="216">
        <v>17</v>
      </c>
      <c r="D7" s="217" t="s">
        <v>31</v>
      </c>
      <c r="E7" s="218" t="s">
        <v>32</v>
      </c>
      <c r="F7" s="217">
        <v>20</v>
      </c>
      <c r="G7" s="217" t="s">
        <v>31</v>
      </c>
      <c r="H7" s="217" t="s">
        <v>32</v>
      </c>
      <c r="I7" s="219"/>
      <c r="J7" s="216">
        <v>17</v>
      </c>
      <c r="K7" s="217" t="s">
        <v>31</v>
      </c>
      <c r="L7" s="218" t="s">
        <v>32</v>
      </c>
      <c r="M7" s="216">
        <v>20</v>
      </c>
      <c r="N7" s="217" t="s">
        <v>31</v>
      </c>
      <c r="O7" s="218" t="s">
        <v>32</v>
      </c>
      <c r="P7" s="217"/>
      <c r="Q7" s="77"/>
      <c r="R7" s="217"/>
      <c r="S7" s="218"/>
      <c r="T7" s="217"/>
      <c r="U7" s="217"/>
      <c r="V7" s="217"/>
      <c r="W7" s="217"/>
      <c r="X7" s="216"/>
      <c r="Y7" s="217"/>
      <c r="Z7" s="218"/>
      <c r="AA7" s="216"/>
      <c r="AB7" s="217"/>
      <c r="AC7" s="218"/>
      <c r="AD7" s="217"/>
      <c r="AE7" s="216"/>
      <c r="AF7" s="217"/>
      <c r="AG7" s="218"/>
      <c r="AH7" s="217"/>
      <c r="AI7" s="217"/>
      <c r="AJ7" s="217"/>
      <c r="AK7" s="213"/>
      <c r="AL7" s="212"/>
      <c r="AM7" s="213"/>
      <c r="AN7" s="214"/>
      <c r="AO7" s="212"/>
      <c r="AP7" s="213"/>
      <c r="AQ7" s="214"/>
      <c r="AR7" s="213"/>
      <c r="AS7" s="212"/>
      <c r="AT7" s="213"/>
      <c r="AU7" s="214"/>
      <c r="AV7" s="212"/>
      <c r="AW7" s="213"/>
      <c r="AX7" s="214"/>
      <c r="AY7" s="215"/>
      <c r="AZ7" s="211">
        <v>6</v>
      </c>
    </row>
    <row r="8" spans="1:52" ht="16.5" customHeight="1">
      <c r="A8" s="439" t="s">
        <v>84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1"/>
    </row>
    <row r="9" spans="1:52" ht="31.5" customHeight="1">
      <c r="A9" s="10" t="s">
        <v>65</v>
      </c>
      <c r="B9" s="31"/>
      <c r="C9" s="220">
        <v>13</v>
      </c>
      <c r="D9" s="221" t="s">
        <v>31</v>
      </c>
      <c r="E9" s="168" t="s">
        <v>32</v>
      </c>
      <c r="F9" s="167">
        <v>17</v>
      </c>
      <c r="G9" s="221" t="s">
        <v>31</v>
      </c>
      <c r="H9" s="221" t="s">
        <v>32</v>
      </c>
      <c r="I9" s="24"/>
      <c r="J9" s="16" t="s">
        <v>47</v>
      </c>
      <c r="K9" s="17" t="s">
        <v>31</v>
      </c>
      <c r="L9" s="20" t="s">
        <v>32</v>
      </c>
      <c r="M9" s="18" t="s">
        <v>33</v>
      </c>
      <c r="N9" s="17" t="s">
        <v>31</v>
      </c>
      <c r="O9" s="20" t="s">
        <v>32</v>
      </c>
      <c r="P9" s="24">
        <f>(M9-J9)+(O9-L9)</f>
        <v>4</v>
      </c>
      <c r="Q9" s="16"/>
      <c r="R9" s="17"/>
      <c r="S9" s="20"/>
      <c r="T9" s="18"/>
      <c r="U9" s="17"/>
      <c r="V9" s="20"/>
      <c r="W9" s="8"/>
      <c r="X9" s="16"/>
      <c r="Y9" s="17"/>
      <c r="Z9" s="20"/>
      <c r="AA9" s="18"/>
      <c r="AB9" s="17"/>
      <c r="AC9" s="20"/>
      <c r="AD9" s="8"/>
      <c r="AE9" s="16"/>
      <c r="AF9" s="17"/>
      <c r="AG9" s="20"/>
      <c r="AH9" s="18"/>
      <c r="AI9" s="17"/>
      <c r="AJ9" s="20"/>
      <c r="AK9" s="24">
        <f>(AH9-AE9)+(AJ9-AG9)</f>
        <v>0</v>
      </c>
      <c r="AL9" s="16"/>
      <c r="AM9" s="17"/>
      <c r="AN9" s="20"/>
      <c r="AO9" s="18"/>
      <c r="AP9" s="17"/>
      <c r="AQ9" s="39"/>
      <c r="AR9" s="24">
        <f>(AO9-AL9)+(AQ9-AN9)</f>
        <v>0</v>
      </c>
      <c r="AS9" s="16"/>
      <c r="AT9" s="17"/>
      <c r="AU9" s="20"/>
      <c r="AV9" s="18"/>
      <c r="AW9" s="17"/>
      <c r="AX9" s="39"/>
      <c r="AY9" s="24">
        <f>(AV9-AS9)+(AX9-AU9)</f>
        <v>0</v>
      </c>
      <c r="AZ9" s="9">
        <v>8</v>
      </c>
    </row>
    <row r="10" spans="1:52" ht="27.75" customHeight="1">
      <c r="A10" s="6" t="s">
        <v>9</v>
      </c>
      <c r="B10" s="113"/>
      <c r="C10" s="425">
        <v>7</v>
      </c>
      <c r="D10" s="426"/>
      <c r="E10" s="426"/>
      <c r="F10" s="426"/>
      <c r="G10" s="426"/>
      <c r="H10" s="426"/>
      <c r="I10" s="427"/>
      <c r="J10" s="425">
        <v>7</v>
      </c>
      <c r="K10" s="426"/>
      <c r="L10" s="426"/>
      <c r="M10" s="426"/>
      <c r="N10" s="426"/>
      <c r="O10" s="426"/>
      <c r="P10" s="427"/>
      <c r="Q10" s="425">
        <v>3</v>
      </c>
      <c r="R10" s="426"/>
      <c r="S10" s="426"/>
      <c r="T10" s="426"/>
      <c r="U10" s="426"/>
      <c r="V10" s="426"/>
      <c r="W10" s="427"/>
      <c r="X10" s="425" t="s">
        <v>64</v>
      </c>
      <c r="Y10" s="426"/>
      <c r="Z10" s="426"/>
      <c r="AA10" s="426"/>
      <c r="AB10" s="426"/>
      <c r="AC10" s="426"/>
      <c r="AD10" s="427"/>
      <c r="AE10" s="425">
        <v>3</v>
      </c>
      <c r="AF10" s="426"/>
      <c r="AG10" s="426"/>
      <c r="AH10" s="426"/>
      <c r="AI10" s="426"/>
      <c r="AJ10" s="426"/>
      <c r="AK10" s="427"/>
      <c r="AL10" s="425" t="s">
        <v>64</v>
      </c>
      <c r="AM10" s="426"/>
      <c r="AN10" s="426"/>
      <c r="AO10" s="426"/>
      <c r="AP10" s="426"/>
      <c r="AQ10" s="426"/>
      <c r="AR10" s="427"/>
      <c r="AS10" s="425" t="s">
        <v>64</v>
      </c>
      <c r="AT10" s="426"/>
      <c r="AU10" s="426"/>
      <c r="AV10" s="426"/>
      <c r="AW10" s="426"/>
      <c r="AX10" s="426"/>
      <c r="AY10" s="427"/>
      <c r="AZ10" s="9">
        <f>SUM(C10:AX10)</f>
        <v>20</v>
      </c>
    </row>
    <row r="11" spans="1:52" ht="15.75">
      <c r="A11" s="166"/>
      <c r="B11" s="166"/>
      <c r="C11" s="1"/>
      <c r="D11" s="1"/>
      <c r="E11" s="1"/>
      <c r="F11" s="1"/>
      <c r="G11" s="1"/>
      <c r="H11" s="1"/>
      <c r="I11" s="23"/>
      <c r="J11" s="1"/>
      <c r="K11" s="2"/>
      <c r="L11" s="1"/>
      <c r="M11" s="1"/>
      <c r="N11" s="2"/>
      <c r="O11" s="1"/>
      <c r="P11" s="23"/>
      <c r="Q11" s="1"/>
      <c r="R11" s="1"/>
      <c r="S11" s="1"/>
      <c r="T11" s="1"/>
      <c r="U11" s="1"/>
      <c r="V11" s="1"/>
      <c r="W11" s="23"/>
      <c r="X11" s="1"/>
      <c r="Y11" s="1"/>
      <c r="Z11" s="1"/>
      <c r="AA11" s="1"/>
      <c r="AB11" s="1"/>
      <c r="AC11" s="1"/>
      <c r="AD11" s="23"/>
      <c r="AE11" s="1"/>
      <c r="AF11" s="1"/>
      <c r="AG11" s="1"/>
      <c r="AH11" s="1"/>
      <c r="AI11" s="1"/>
      <c r="AJ11" s="1"/>
      <c r="AK11" s="23"/>
      <c r="AL11" s="1"/>
      <c r="AM11" s="1"/>
      <c r="AN11" s="1"/>
      <c r="AO11" s="1"/>
      <c r="AP11" s="1"/>
      <c r="AQ11" s="1"/>
      <c r="AR11" s="23"/>
      <c r="AS11" s="1"/>
      <c r="AT11" s="1"/>
      <c r="AU11" s="1"/>
      <c r="AV11" s="1"/>
      <c r="AW11" s="1"/>
      <c r="AX11" s="1"/>
      <c r="AY11" s="23"/>
      <c r="AZ11" s="1"/>
    </row>
    <row r="12" spans="1:52" ht="44.25" customHeight="1">
      <c r="A12" s="422" t="s">
        <v>133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</row>
    <row r="13" spans="1:52" ht="15.75" customHeight="1">
      <c r="A13" s="422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</row>
    <row r="14" spans="1:52" ht="15">
      <c r="A14" s="423" t="s">
        <v>97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</row>
  </sheetData>
  <mergeCells count="25">
    <mergeCell ref="AL1:AZ1"/>
    <mergeCell ref="A2:AZ2"/>
    <mergeCell ref="A3:A4"/>
    <mergeCell ref="B3:B4"/>
    <mergeCell ref="C3:AY3"/>
    <mergeCell ref="AZ3:AZ4"/>
    <mergeCell ref="C4:I4"/>
    <mergeCell ref="J4:P4"/>
    <mergeCell ref="Q4:W4"/>
    <mergeCell ref="X4:AD4"/>
    <mergeCell ref="AE4:AK4"/>
    <mergeCell ref="AL4:AR4"/>
    <mergeCell ref="AS4:AY4"/>
    <mergeCell ref="A5:AZ5"/>
    <mergeCell ref="A12:AZ13"/>
    <mergeCell ref="A14:AZ14"/>
    <mergeCell ref="A8:AZ8"/>
    <mergeCell ref="C10:I10"/>
    <mergeCell ref="J10:P10"/>
    <mergeCell ref="Q10:W10"/>
    <mergeCell ref="X10:AD10"/>
    <mergeCell ref="AE10:AK10"/>
    <mergeCell ref="AL10:AR10"/>
    <mergeCell ref="AS10:AY10"/>
    <mergeCell ref="A6:A7"/>
  </mergeCells>
  <printOptions/>
  <pageMargins left="0.5118110236220472" right="0.31496062992125984" top="0.5511811023622047" bottom="0.5511811023622047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view="pageLayout" zoomScale="75" zoomScalePageLayoutView="75" workbookViewId="0" topLeftCell="A2">
      <selection activeCell="BE14" sqref="BE14"/>
    </sheetView>
  </sheetViews>
  <sheetFormatPr defaultColWidth="9.140625" defaultRowHeight="15"/>
  <cols>
    <col min="1" max="1" width="22.421875" style="4" customWidth="1"/>
    <col min="2" max="2" width="6.7109375" style="22" customWidth="1"/>
    <col min="3" max="3" width="2.8515625" style="0" customWidth="1"/>
    <col min="4" max="4" width="1.421875" style="0" customWidth="1"/>
    <col min="5" max="6" width="2.8515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2.421875" style="0" customWidth="1"/>
    <col min="11" max="11" width="1.421875" style="7" customWidth="1"/>
    <col min="12" max="12" width="2.8515625" style="0" customWidth="1"/>
    <col min="13" max="13" width="2.421875" style="0" customWidth="1"/>
    <col min="14" max="14" width="1.42187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2.8515625" style="0" customWidth="1"/>
    <col min="25" max="25" width="1.421875" style="0" customWidth="1"/>
    <col min="26" max="27" width="2.8515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1" width="2.8515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8" width="2.8515625" style="0" customWidth="1"/>
    <col min="49" max="49" width="1.421875" style="0" customWidth="1"/>
    <col min="50" max="50" width="2.8515625" style="0" customWidth="1"/>
    <col min="51" max="51" width="2.421875" style="25" hidden="1" customWidth="1"/>
    <col min="52" max="52" width="9.28125" style="0" customWidth="1"/>
  </cols>
  <sheetData>
    <row r="1" spans="1:52" ht="92.25" customHeight="1">
      <c r="A1" s="241"/>
      <c r="B1" s="21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63" customHeight="1">
      <c r="A2" s="432" t="s">
        <v>195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</row>
    <row r="3" spans="1:52" s="1" customFormat="1" ht="12.75" customHeight="1">
      <c r="A3" s="68"/>
      <c r="B3" s="247"/>
      <c r="C3" s="247"/>
      <c r="D3" s="68"/>
      <c r="E3" s="247"/>
      <c r="F3" s="247"/>
      <c r="G3" s="247"/>
      <c r="H3" s="461"/>
      <c r="I3" s="461"/>
      <c r="J3" s="462"/>
      <c r="K3" s="462"/>
      <c r="L3" s="462"/>
      <c r="M3" s="462"/>
      <c r="N3" s="462"/>
      <c r="O3" s="462"/>
      <c r="P3" s="462"/>
      <c r="Q3" s="463"/>
      <c r="R3" s="463"/>
      <c r="S3" s="463"/>
      <c r="T3" s="463"/>
      <c r="U3" s="463"/>
      <c r="V3" s="463"/>
      <c r="W3" s="463"/>
      <c r="X3" s="463"/>
      <c r="Y3" s="57"/>
      <c r="Z3" s="57"/>
      <c r="AA3" s="57"/>
      <c r="AB3" s="5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</row>
    <row r="4" spans="1:52" ht="15.75" customHeight="1">
      <c r="A4" s="414" t="s">
        <v>12</v>
      </c>
      <c r="B4" s="416" t="s">
        <v>42</v>
      </c>
      <c r="C4" s="418" t="s">
        <v>96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9" t="s">
        <v>11</v>
      </c>
    </row>
    <row r="5" spans="1:52" ht="25.5" customHeight="1">
      <c r="A5" s="415"/>
      <c r="B5" s="417"/>
      <c r="C5" s="420" t="s">
        <v>1</v>
      </c>
      <c r="D5" s="420"/>
      <c r="E5" s="420"/>
      <c r="F5" s="420"/>
      <c r="G5" s="420"/>
      <c r="H5" s="420"/>
      <c r="I5" s="420"/>
      <c r="J5" s="420" t="s">
        <v>2</v>
      </c>
      <c r="K5" s="420"/>
      <c r="L5" s="420"/>
      <c r="M5" s="420"/>
      <c r="N5" s="420"/>
      <c r="O5" s="420"/>
      <c r="P5" s="420"/>
      <c r="Q5" s="420" t="s">
        <v>3</v>
      </c>
      <c r="R5" s="420"/>
      <c r="S5" s="420"/>
      <c r="T5" s="420"/>
      <c r="U5" s="420"/>
      <c r="V5" s="420"/>
      <c r="W5" s="420"/>
      <c r="X5" s="420" t="s">
        <v>4</v>
      </c>
      <c r="Y5" s="420"/>
      <c r="Z5" s="420"/>
      <c r="AA5" s="420"/>
      <c r="AB5" s="420"/>
      <c r="AC5" s="420"/>
      <c r="AD5" s="420"/>
      <c r="AE5" s="420" t="s">
        <v>5</v>
      </c>
      <c r="AF5" s="420"/>
      <c r="AG5" s="420"/>
      <c r="AH5" s="420"/>
      <c r="AI5" s="420"/>
      <c r="AJ5" s="420"/>
      <c r="AK5" s="420"/>
      <c r="AL5" s="420" t="s">
        <v>6</v>
      </c>
      <c r="AM5" s="420"/>
      <c r="AN5" s="420"/>
      <c r="AO5" s="420"/>
      <c r="AP5" s="420"/>
      <c r="AQ5" s="420"/>
      <c r="AR5" s="420"/>
      <c r="AS5" s="420" t="s">
        <v>7</v>
      </c>
      <c r="AT5" s="420"/>
      <c r="AU5" s="420"/>
      <c r="AV5" s="420"/>
      <c r="AW5" s="420"/>
      <c r="AX5" s="420"/>
      <c r="AY5" s="420"/>
      <c r="AZ5" s="420"/>
    </row>
    <row r="6" spans="1:52" ht="15" customHeight="1">
      <c r="A6" s="509" t="s">
        <v>10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1"/>
      <c r="AY6" s="338"/>
      <c r="AZ6" s="337"/>
    </row>
    <row r="7" spans="1:52" ht="28.5" customHeight="1">
      <c r="A7" s="453" t="s">
        <v>162</v>
      </c>
      <c r="B7" s="52" t="s">
        <v>86</v>
      </c>
      <c r="C7" s="16" t="s">
        <v>33</v>
      </c>
      <c r="D7" s="17" t="s">
        <v>31</v>
      </c>
      <c r="E7" s="20" t="s">
        <v>32</v>
      </c>
      <c r="F7" s="18" t="s">
        <v>43</v>
      </c>
      <c r="G7" s="17" t="s">
        <v>31</v>
      </c>
      <c r="H7" s="15" t="s">
        <v>32</v>
      </c>
      <c r="I7" s="129">
        <f aca="true" t="shared" si="0" ref="I7:I8">(F7-C7)+(H7-E7)</f>
        <v>2</v>
      </c>
      <c r="J7" s="16"/>
      <c r="K7" s="17"/>
      <c r="L7" s="20"/>
      <c r="M7" s="18"/>
      <c r="N7" s="17"/>
      <c r="O7" s="15"/>
      <c r="P7" s="129"/>
      <c r="Q7" s="16"/>
      <c r="R7" s="17"/>
      <c r="S7" s="20"/>
      <c r="T7" s="18"/>
      <c r="U7" s="17"/>
      <c r="V7" s="15"/>
      <c r="W7" s="129"/>
      <c r="X7" s="16"/>
      <c r="Y7" s="17"/>
      <c r="Z7" s="20"/>
      <c r="AA7" s="18"/>
      <c r="AB7" s="17"/>
      <c r="AC7" s="15"/>
      <c r="AD7" s="129"/>
      <c r="AE7" s="16" t="s">
        <v>33</v>
      </c>
      <c r="AF7" s="17" t="s">
        <v>31</v>
      </c>
      <c r="AG7" s="20" t="s">
        <v>32</v>
      </c>
      <c r="AH7" s="18" t="s">
        <v>43</v>
      </c>
      <c r="AI7" s="17" t="s">
        <v>31</v>
      </c>
      <c r="AJ7" s="15" t="s">
        <v>32</v>
      </c>
      <c r="AK7" s="129"/>
      <c r="AL7" s="119" t="s">
        <v>46</v>
      </c>
      <c r="AM7" s="120" t="s">
        <v>31</v>
      </c>
      <c r="AN7" s="121" t="s">
        <v>32</v>
      </c>
      <c r="AO7" s="122" t="s">
        <v>40</v>
      </c>
      <c r="AP7" s="120" t="s">
        <v>31</v>
      </c>
      <c r="AQ7" s="121" t="s">
        <v>32</v>
      </c>
      <c r="AR7" s="129">
        <f aca="true" t="shared" si="1" ref="AR7:AR8">(AO7-AL7)+(AQ7-AN7)</f>
        <v>2</v>
      </c>
      <c r="AS7" s="119"/>
      <c r="AT7" s="120"/>
      <c r="AU7" s="121"/>
      <c r="AV7" s="122"/>
      <c r="AW7" s="120"/>
      <c r="AX7" s="121"/>
      <c r="AY7" s="26">
        <f aca="true" t="shared" si="2" ref="AY7:AY8">(AV7-AS7)+(AX7-AU7)</f>
        <v>0</v>
      </c>
      <c r="AZ7" s="339">
        <v>6</v>
      </c>
    </row>
    <row r="8" spans="1:52" ht="28.5" customHeight="1">
      <c r="A8" s="454"/>
      <c r="B8" s="52" t="s">
        <v>87</v>
      </c>
      <c r="C8" s="16" t="s">
        <v>36</v>
      </c>
      <c r="D8" s="17" t="s">
        <v>31</v>
      </c>
      <c r="E8" s="20" t="s">
        <v>32</v>
      </c>
      <c r="F8" s="18" t="s">
        <v>33</v>
      </c>
      <c r="G8" s="17" t="s">
        <v>31</v>
      </c>
      <c r="H8" s="15" t="s">
        <v>32</v>
      </c>
      <c r="I8" s="129">
        <f t="shared" si="0"/>
        <v>2</v>
      </c>
      <c r="J8" s="16" t="s">
        <v>38</v>
      </c>
      <c r="K8" s="17" t="s">
        <v>31</v>
      </c>
      <c r="L8" s="20" t="s">
        <v>32</v>
      </c>
      <c r="M8" s="18" t="s">
        <v>41</v>
      </c>
      <c r="N8" s="17" t="s">
        <v>31</v>
      </c>
      <c r="O8" s="15" t="s">
        <v>32</v>
      </c>
      <c r="P8" s="129"/>
      <c r="Q8" s="16"/>
      <c r="R8" s="17"/>
      <c r="S8" s="20"/>
      <c r="T8" s="18"/>
      <c r="U8" s="17"/>
      <c r="V8" s="15"/>
      <c r="W8" s="129"/>
      <c r="X8" s="16" t="s">
        <v>38</v>
      </c>
      <c r="Y8" s="17" t="s">
        <v>31</v>
      </c>
      <c r="Z8" s="20" t="s">
        <v>32</v>
      </c>
      <c r="AA8" s="18" t="s">
        <v>41</v>
      </c>
      <c r="AB8" s="17" t="s">
        <v>31</v>
      </c>
      <c r="AC8" s="15" t="s">
        <v>32</v>
      </c>
      <c r="AD8" s="129"/>
      <c r="AE8" s="16"/>
      <c r="AF8" s="17"/>
      <c r="AG8" s="20"/>
      <c r="AH8" s="18"/>
      <c r="AI8" s="17"/>
      <c r="AJ8" s="15"/>
      <c r="AK8" s="129"/>
      <c r="AL8" s="119"/>
      <c r="AM8" s="120"/>
      <c r="AN8" s="121"/>
      <c r="AO8" s="130"/>
      <c r="AP8" s="120"/>
      <c r="AQ8" s="121"/>
      <c r="AR8" s="129">
        <f t="shared" si="1"/>
        <v>0</v>
      </c>
      <c r="AS8" s="119"/>
      <c r="AT8" s="120"/>
      <c r="AU8" s="121"/>
      <c r="AV8" s="122"/>
      <c r="AW8" s="120"/>
      <c r="AX8" s="121"/>
      <c r="AY8" s="26">
        <f t="shared" si="2"/>
        <v>0</v>
      </c>
      <c r="AZ8" s="339">
        <v>6</v>
      </c>
    </row>
    <row r="9" spans="1:52" ht="28.5" customHeight="1">
      <c r="A9" s="454"/>
      <c r="B9" s="52" t="s">
        <v>146</v>
      </c>
      <c r="C9" s="16"/>
      <c r="D9" s="17"/>
      <c r="E9" s="20"/>
      <c r="F9" s="18"/>
      <c r="G9" s="17"/>
      <c r="H9" s="15"/>
      <c r="I9" s="129">
        <f aca="true" t="shared" si="3" ref="I9:I10">(F9-C9)+(H9-E9)</f>
        <v>0</v>
      </c>
      <c r="J9" s="16" t="s">
        <v>40</v>
      </c>
      <c r="K9" s="17" t="s">
        <v>31</v>
      </c>
      <c r="L9" s="20" t="s">
        <v>32</v>
      </c>
      <c r="M9" s="18" t="s">
        <v>38</v>
      </c>
      <c r="N9" s="17" t="s">
        <v>31</v>
      </c>
      <c r="O9" s="15" t="s">
        <v>32</v>
      </c>
      <c r="P9" s="129"/>
      <c r="Q9" s="16"/>
      <c r="R9" s="17"/>
      <c r="S9" s="20"/>
      <c r="T9" s="18"/>
      <c r="U9" s="17"/>
      <c r="V9" s="15"/>
      <c r="W9" s="129"/>
      <c r="X9" s="16" t="s">
        <v>40</v>
      </c>
      <c r="Y9" s="17" t="s">
        <v>31</v>
      </c>
      <c r="Z9" s="20" t="s">
        <v>32</v>
      </c>
      <c r="AA9" s="18" t="s">
        <v>38</v>
      </c>
      <c r="AB9" s="17" t="s">
        <v>31</v>
      </c>
      <c r="AC9" s="15" t="s">
        <v>32</v>
      </c>
      <c r="AD9" s="129"/>
      <c r="AE9" s="16" t="s">
        <v>36</v>
      </c>
      <c r="AF9" s="17" t="s">
        <v>31</v>
      </c>
      <c r="AG9" s="20" t="s">
        <v>32</v>
      </c>
      <c r="AH9" s="18" t="s">
        <v>33</v>
      </c>
      <c r="AI9" s="17" t="s">
        <v>31</v>
      </c>
      <c r="AJ9" s="15" t="s">
        <v>32</v>
      </c>
      <c r="AK9" s="129"/>
      <c r="AL9" s="119"/>
      <c r="AM9" s="120"/>
      <c r="AN9" s="121"/>
      <c r="AO9" s="122"/>
      <c r="AP9" s="120"/>
      <c r="AQ9" s="121"/>
      <c r="AR9" s="129">
        <f aca="true" t="shared" si="4" ref="AR9:AR10">(AO9-AL9)+(AQ9-AN9)</f>
        <v>0</v>
      </c>
      <c r="AS9" s="119"/>
      <c r="AT9" s="120"/>
      <c r="AU9" s="121"/>
      <c r="AV9" s="122"/>
      <c r="AW9" s="120"/>
      <c r="AX9" s="121"/>
      <c r="AY9" s="26">
        <f aca="true" t="shared" si="5" ref="AY9:AY10">(AV9-AS9)+(AX9-AU9)</f>
        <v>0</v>
      </c>
      <c r="AZ9" s="246">
        <v>6</v>
      </c>
    </row>
    <row r="10" spans="1:52" ht="28.5" customHeight="1">
      <c r="A10" s="455"/>
      <c r="B10" s="52" t="s">
        <v>147</v>
      </c>
      <c r="C10" s="16" t="s">
        <v>43</v>
      </c>
      <c r="D10" s="17" t="s">
        <v>31</v>
      </c>
      <c r="E10" s="20" t="s">
        <v>32</v>
      </c>
      <c r="F10" s="18" t="s">
        <v>45</v>
      </c>
      <c r="G10" s="17" t="s">
        <v>31</v>
      </c>
      <c r="H10" s="15" t="s">
        <v>32</v>
      </c>
      <c r="I10" s="129">
        <f t="shared" si="3"/>
        <v>2</v>
      </c>
      <c r="J10" s="16"/>
      <c r="K10" s="17"/>
      <c r="L10" s="20"/>
      <c r="M10" s="18"/>
      <c r="N10" s="17"/>
      <c r="O10" s="15"/>
      <c r="P10" s="129"/>
      <c r="Q10" s="16"/>
      <c r="R10" s="17"/>
      <c r="S10" s="20"/>
      <c r="T10" s="18"/>
      <c r="U10" s="17"/>
      <c r="V10" s="15"/>
      <c r="W10" s="129"/>
      <c r="X10" s="16"/>
      <c r="Y10" s="17"/>
      <c r="Z10" s="20"/>
      <c r="AA10" s="18"/>
      <c r="AB10" s="17"/>
      <c r="AC10" s="15"/>
      <c r="AD10" s="129"/>
      <c r="AE10" s="16" t="s">
        <v>43</v>
      </c>
      <c r="AF10" s="17" t="s">
        <v>31</v>
      </c>
      <c r="AG10" s="20" t="s">
        <v>32</v>
      </c>
      <c r="AH10" s="18" t="s">
        <v>45</v>
      </c>
      <c r="AI10" s="17" t="s">
        <v>31</v>
      </c>
      <c r="AJ10" s="15" t="s">
        <v>32</v>
      </c>
      <c r="AK10" s="129"/>
      <c r="AL10" s="119"/>
      <c r="AM10" s="120"/>
      <c r="AN10" s="121"/>
      <c r="AO10" s="130"/>
      <c r="AP10" s="120"/>
      <c r="AQ10" s="121"/>
      <c r="AR10" s="129">
        <f t="shared" si="4"/>
        <v>0</v>
      </c>
      <c r="AS10" s="119" t="s">
        <v>57</v>
      </c>
      <c r="AT10" s="120" t="s">
        <v>31</v>
      </c>
      <c r="AU10" s="121" t="s">
        <v>32</v>
      </c>
      <c r="AV10" s="122" t="s">
        <v>47</v>
      </c>
      <c r="AW10" s="120" t="s">
        <v>31</v>
      </c>
      <c r="AX10" s="121" t="s">
        <v>32</v>
      </c>
      <c r="AY10" s="26">
        <f t="shared" si="5"/>
        <v>2</v>
      </c>
      <c r="AZ10" s="246">
        <v>6</v>
      </c>
    </row>
    <row r="11" spans="1:52" ht="20.25" customHeight="1">
      <c r="A11" s="419" t="s">
        <v>84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19"/>
      <c r="AZ11" s="419"/>
    </row>
    <row r="12" spans="1:52" ht="41.25" customHeight="1">
      <c r="A12" s="245" t="s">
        <v>148</v>
      </c>
      <c r="B12" s="52"/>
      <c r="C12" s="16" t="s">
        <v>58</v>
      </c>
      <c r="D12" s="17" t="s">
        <v>31</v>
      </c>
      <c r="E12" s="20" t="s">
        <v>32</v>
      </c>
      <c r="F12" s="18" t="s">
        <v>57</v>
      </c>
      <c r="G12" s="17" t="s">
        <v>31</v>
      </c>
      <c r="H12" s="15" t="s">
        <v>32</v>
      </c>
      <c r="I12" s="243">
        <f>(F12-C12)+(H12-E12)</f>
        <v>2</v>
      </c>
      <c r="J12" s="16" t="s">
        <v>58</v>
      </c>
      <c r="K12" s="17" t="s">
        <v>31</v>
      </c>
      <c r="L12" s="20" t="s">
        <v>32</v>
      </c>
      <c r="M12" s="18" t="s">
        <v>47</v>
      </c>
      <c r="N12" s="17" t="s">
        <v>31</v>
      </c>
      <c r="O12" s="15" t="s">
        <v>32</v>
      </c>
      <c r="P12" s="243"/>
      <c r="Q12" s="16"/>
      <c r="R12" s="17"/>
      <c r="S12" s="20"/>
      <c r="T12" s="18"/>
      <c r="U12" s="17"/>
      <c r="V12" s="15"/>
      <c r="W12" s="243"/>
      <c r="X12" s="16" t="s">
        <v>58</v>
      </c>
      <c r="Y12" s="17" t="s">
        <v>31</v>
      </c>
      <c r="Z12" s="20" t="s">
        <v>32</v>
      </c>
      <c r="AA12" s="18" t="s">
        <v>47</v>
      </c>
      <c r="AB12" s="17" t="s">
        <v>31</v>
      </c>
      <c r="AC12" s="15" t="s">
        <v>32</v>
      </c>
      <c r="AD12" s="243">
        <f>(AA12-X12)+(AC12-Z12)</f>
        <v>4</v>
      </c>
      <c r="AE12" s="16">
        <v>9</v>
      </c>
      <c r="AF12" s="17" t="s">
        <v>31</v>
      </c>
      <c r="AG12" s="20" t="s">
        <v>32</v>
      </c>
      <c r="AH12" s="117">
        <v>11</v>
      </c>
      <c r="AI12" s="17" t="s">
        <v>31</v>
      </c>
      <c r="AJ12" s="15" t="s">
        <v>32</v>
      </c>
      <c r="AK12" s="243">
        <f>(AH12-AE12)+(AJ12-AG12)</f>
        <v>2</v>
      </c>
      <c r="AL12" s="116" t="s">
        <v>39</v>
      </c>
      <c r="AM12" s="117" t="s">
        <v>31</v>
      </c>
      <c r="AN12" s="118" t="s">
        <v>32</v>
      </c>
      <c r="AO12" s="117" t="s">
        <v>46</v>
      </c>
      <c r="AP12" s="117" t="s">
        <v>31</v>
      </c>
      <c r="AQ12" s="118" t="s">
        <v>32</v>
      </c>
      <c r="AR12" s="243">
        <f>(AO12-AL12)+(AQ12-AN12)</f>
        <v>2</v>
      </c>
      <c r="AS12" s="116">
        <v>9</v>
      </c>
      <c r="AT12" s="117" t="s">
        <v>31</v>
      </c>
      <c r="AU12" s="118" t="s">
        <v>32</v>
      </c>
      <c r="AV12" s="117">
        <v>11</v>
      </c>
      <c r="AW12" s="117" t="s">
        <v>31</v>
      </c>
      <c r="AX12" s="118" t="s">
        <v>32</v>
      </c>
      <c r="AY12" s="242">
        <f>(AV12-AS12)+(AX12-AU12)</f>
        <v>2</v>
      </c>
      <c r="AZ12" s="244">
        <v>16</v>
      </c>
    </row>
    <row r="13" spans="1:52" ht="44.25" customHeight="1">
      <c r="A13" s="6" t="s">
        <v>9</v>
      </c>
      <c r="B13" s="6"/>
      <c r="C13" s="425">
        <v>8</v>
      </c>
      <c r="D13" s="426"/>
      <c r="E13" s="426"/>
      <c r="F13" s="426"/>
      <c r="G13" s="426"/>
      <c r="H13" s="426"/>
      <c r="I13" s="427"/>
      <c r="J13" s="425">
        <v>8</v>
      </c>
      <c r="K13" s="426"/>
      <c r="L13" s="426"/>
      <c r="M13" s="426"/>
      <c r="N13" s="426"/>
      <c r="O13" s="426"/>
      <c r="P13" s="427"/>
      <c r="Q13" s="425" t="s">
        <v>64</v>
      </c>
      <c r="R13" s="426"/>
      <c r="S13" s="426"/>
      <c r="T13" s="426"/>
      <c r="U13" s="426"/>
      <c r="V13" s="426"/>
      <c r="W13" s="427"/>
      <c r="X13" s="425">
        <v>8</v>
      </c>
      <c r="Y13" s="426"/>
      <c r="Z13" s="426"/>
      <c r="AA13" s="426"/>
      <c r="AB13" s="426"/>
      <c r="AC13" s="426"/>
      <c r="AD13" s="427"/>
      <c r="AE13" s="425">
        <v>8</v>
      </c>
      <c r="AF13" s="426"/>
      <c r="AG13" s="426"/>
      <c r="AH13" s="426"/>
      <c r="AI13" s="426"/>
      <c r="AJ13" s="426"/>
      <c r="AK13" s="427"/>
      <c r="AL13" s="425">
        <v>4</v>
      </c>
      <c r="AM13" s="426"/>
      <c r="AN13" s="426"/>
      <c r="AO13" s="426"/>
      <c r="AP13" s="426"/>
      <c r="AQ13" s="426"/>
      <c r="AR13" s="427"/>
      <c r="AS13" s="425">
        <v>4</v>
      </c>
      <c r="AT13" s="426"/>
      <c r="AU13" s="426"/>
      <c r="AV13" s="426"/>
      <c r="AW13" s="426"/>
      <c r="AX13" s="426"/>
      <c r="AY13" s="427"/>
      <c r="AZ13" s="246">
        <f>AZ7+AZ8+AZ9+AZ10+AZ12</f>
        <v>40</v>
      </c>
    </row>
    <row r="14" spans="1:52" ht="8.25" customHeight="1">
      <c r="A14" s="248"/>
      <c r="B14" s="248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</row>
    <row r="15" spans="1:52" ht="15.75" customHeight="1">
      <c r="A15" s="422" t="s">
        <v>134</v>
      </c>
      <c r="B15" s="422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</row>
    <row r="16" ht="11.25" customHeight="1">
      <c r="B16" s="4"/>
    </row>
    <row r="17" spans="1:52" ht="15">
      <c r="A17" s="506" t="s">
        <v>97</v>
      </c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</row>
    <row r="18" ht="15">
      <c r="B18" s="4"/>
    </row>
  </sheetData>
  <mergeCells count="28">
    <mergeCell ref="A6:AX6"/>
    <mergeCell ref="A7:A10"/>
    <mergeCell ref="A17:AZ17"/>
    <mergeCell ref="A15:AZ15"/>
    <mergeCell ref="A11:AZ11"/>
    <mergeCell ref="C13:I13"/>
    <mergeCell ref="J13:P13"/>
    <mergeCell ref="Q13:W13"/>
    <mergeCell ref="X13:AD13"/>
    <mergeCell ref="AE13:AK13"/>
    <mergeCell ref="AL13:AR13"/>
    <mergeCell ref="AS13:AY13"/>
    <mergeCell ref="AS5:AY5"/>
    <mergeCell ref="AL1:AZ1"/>
    <mergeCell ref="A2:AZ2"/>
    <mergeCell ref="H3:I3"/>
    <mergeCell ref="J3:P3"/>
    <mergeCell ref="Q3:X3"/>
    <mergeCell ref="A4:A5"/>
    <mergeCell ref="B4:B5"/>
    <mergeCell ref="C4:AY4"/>
    <mergeCell ref="AZ4:AZ5"/>
    <mergeCell ref="C5:I5"/>
    <mergeCell ref="J5:P5"/>
    <mergeCell ref="Q5:W5"/>
    <mergeCell ref="X5:AD5"/>
    <mergeCell ref="AE5:AK5"/>
    <mergeCell ref="AL5:AR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"/>
  <sheetViews>
    <sheetView view="pageLayout" zoomScale="75" zoomScalePageLayoutView="75" workbookViewId="0" topLeftCell="A1">
      <selection activeCell="BE6" sqref="BE6"/>
    </sheetView>
  </sheetViews>
  <sheetFormatPr defaultColWidth="9.140625" defaultRowHeight="15"/>
  <cols>
    <col min="1" max="1" width="23.57421875" style="4" customWidth="1"/>
    <col min="2" max="2" width="7.00390625" style="22" customWidth="1"/>
    <col min="3" max="3" width="2.8515625" style="0" customWidth="1"/>
    <col min="4" max="4" width="1.421875" style="0" customWidth="1"/>
    <col min="5" max="6" width="2.8515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2.421875" style="0" customWidth="1"/>
    <col min="11" max="11" width="1.421875" style="7" customWidth="1"/>
    <col min="12" max="12" width="2.8515625" style="0" customWidth="1"/>
    <col min="13" max="13" width="2.421875" style="0" customWidth="1"/>
    <col min="14" max="14" width="1.42187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2.8515625" style="0" customWidth="1"/>
    <col min="25" max="25" width="1.421875" style="0" customWidth="1"/>
    <col min="26" max="27" width="2.8515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1" width="2.8515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8" width="2.8515625" style="0" customWidth="1"/>
    <col min="49" max="49" width="1.421875" style="0" customWidth="1"/>
    <col min="50" max="50" width="2.8515625" style="0" customWidth="1"/>
    <col min="51" max="51" width="2.421875" style="25" hidden="1" customWidth="1"/>
    <col min="52" max="52" width="9.28125" style="0" customWidth="1"/>
  </cols>
  <sheetData>
    <row r="1" spans="1:52" ht="86.25" customHeight="1">
      <c r="A1" s="241"/>
      <c r="B1" s="21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53.25" customHeight="1">
      <c r="A2" s="432" t="s">
        <v>196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</row>
    <row r="3" spans="1:52" s="1" customFormat="1" ht="12.75" customHeight="1">
      <c r="A3" s="68"/>
      <c r="B3" s="303"/>
      <c r="C3" s="303"/>
      <c r="D3" s="68"/>
      <c r="E3" s="303"/>
      <c r="F3" s="303"/>
      <c r="G3" s="303"/>
      <c r="H3" s="514"/>
      <c r="I3" s="514"/>
      <c r="J3" s="462"/>
      <c r="K3" s="462"/>
      <c r="L3" s="462"/>
      <c r="M3" s="462"/>
      <c r="N3" s="462"/>
      <c r="O3" s="462"/>
      <c r="P3" s="462"/>
      <c r="Q3" s="463"/>
      <c r="R3" s="463"/>
      <c r="S3" s="463"/>
      <c r="T3" s="463"/>
      <c r="U3" s="463"/>
      <c r="V3" s="463"/>
      <c r="W3" s="463"/>
      <c r="X3" s="463"/>
      <c r="Y3" s="57"/>
      <c r="Z3" s="57"/>
      <c r="AA3" s="57"/>
      <c r="AB3" s="57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</row>
    <row r="4" spans="1:52" ht="15.75">
      <c r="A4" s="414" t="s">
        <v>12</v>
      </c>
      <c r="B4" s="416" t="s">
        <v>42</v>
      </c>
      <c r="C4" s="418" t="s">
        <v>96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9" t="s">
        <v>11</v>
      </c>
    </row>
    <row r="5" spans="1:52" ht="25.5" customHeight="1">
      <c r="A5" s="415"/>
      <c r="B5" s="417"/>
      <c r="C5" s="420" t="s">
        <v>1</v>
      </c>
      <c r="D5" s="420"/>
      <c r="E5" s="420"/>
      <c r="F5" s="420"/>
      <c r="G5" s="420"/>
      <c r="H5" s="420"/>
      <c r="I5" s="420"/>
      <c r="J5" s="420" t="s">
        <v>2</v>
      </c>
      <c r="K5" s="420"/>
      <c r="L5" s="420"/>
      <c r="M5" s="420"/>
      <c r="N5" s="420"/>
      <c r="O5" s="420"/>
      <c r="P5" s="420"/>
      <c r="Q5" s="420" t="s">
        <v>3</v>
      </c>
      <c r="R5" s="420"/>
      <c r="S5" s="420"/>
      <c r="T5" s="420"/>
      <c r="U5" s="420"/>
      <c r="V5" s="420"/>
      <c r="W5" s="420"/>
      <c r="X5" s="420" t="s">
        <v>4</v>
      </c>
      <c r="Y5" s="420"/>
      <c r="Z5" s="420"/>
      <c r="AA5" s="420"/>
      <c r="AB5" s="420"/>
      <c r="AC5" s="420"/>
      <c r="AD5" s="420"/>
      <c r="AE5" s="420" t="s">
        <v>5</v>
      </c>
      <c r="AF5" s="420"/>
      <c r="AG5" s="420"/>
      <c r="AH5" s="420"/>
      <c r="AI5" s="420"/>
      <c r="AJ5" s="420"/>
      <c r="AK5" s="420"/>
      <c r="AL5" s="420" t="s">
        <v>6</v>
      </c>
      <c r="AM5" s="420"/>
      <c r="AN5" s="420"/>
      <c r="AO5" s="420"/>
      <c r="AP5" s="420"/>
      <c r="AQ5" s="420"/>
      <c r="AR5" s="420"/>
      <c r="AS5" s="420" t="s">
        <v>7</v>
      </c>
      <c r="AT5" s="420"/>
      <c r="AU5" s="420"/>
      <c r="AV5" s="420"/>
      <c r="AW5" s="420"/>
      <c r="AX5" s="420"/>
      <c r="AY5" s="420"/>
      <c r="AZ5" s="420"/>
    </row>
    <row r="6" spans="1:52" ht="17.25" customHeight="1">
      <c r="A6" s="420" t="s">
        <v>10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0"/>
      <c r="AZ6" s="420"/>
    </row>
    <row r="7" spans="1:52" ht="36.75" customHeight="1">
      <c r="A7" s="302" t="str">
        <f>'Расписание '!B41</f>
        <v>Павловский парк</v>
      </c>
      <c r="B7" s="94" t="s">
        <v>28</v>
      </c>
      <c r="C7" s="12" t="s">
        <v>46</v>
      </c>
      <c r="D7" s="13" t="s">
        <v>31</v>
      </c>
      <c r="E7" s="15" t="s">
        <v>34</v>
      </c>
      <c r="F7" s="19" t="s">
        <v>40</v>
      </c>
      <c r="G7" s="13" t="s">
        <v>31</v>
      </c>
      <c r="H7" s="15" t="s">
        <v>34</v>
      </c>
      <c r="I7" s="8"/>
      <c r="J7" s="18"/>
      <c r="K7" s="17"/>
      <c r="L7" s="20"/>
      <c r="M7" s="18"/>
      <c r="N7" s="17"/>
      <c r="O7" s="15"/>
      <c r="P7" s="8"/>
      <c r="Q7" s="70" t="s">
        <v>46</v>
      </c>
      <c r="R7" s="13" t="s">
        <v>31</v>
      </c>
      <c r="S7" s="15" t="s">
        <v>34</v>
      </c>
      <c r="T7" s="14" t="s">
        <v>40</v>
      </c>
      <c r="U7" s="13" t="s">
        <v>31</v>
      </c>
      <c r="V7" s="15" t="s">
        <v>34</v>
      </c>
      <c r="W7" s="8"/>
      <c r="X7" s="70"/>
      <c r="Y7" s="13"/>
      <c r="Z7" s="15"/>
      <c r="AA7" s="19"/>
      <c r="AB7" s="13"/>
      <c r="AC7" s="15"/>
      <c r="AD7" s="8"/>
      <c r="AE7" s="18" t="s">
        <v>46</v>
      </c>
      <c r="AF7" s="17" t="s">
        <v>31</v>
      </c>
      <c r="AG7" s="20" t="s">
        <v>34</v>
      </c>
      <c r="AH7" s="18" t="s">
        <v>40</v>
      </c>
      <c r="AI7" s="17" t="s">
        <v>31</v>
      </c>
      <c r="AJ7" s="15" t="s">
        <v>34</v>
      </c>
      <c r="AK7" s="8"/>
      <c r="AL7" s="70"/>
      <c r="AM7" s="13"/>
      <c r="AN7" s="15"/>
      <c r="AO7" s="19"/>
      <c r="AP7" s="13"/>
      <c r="AQ7" s="15"/>
      <c r="AR7" s="8"/>
      <c r="AS7" s="12"/>
      <c r="AT7" s="13"/>
      <c r="AU7" s="15"/>
      <c r="AV7" s="19"/>
      <c r="AW7" s="13"/>
      <c r="AX7" s="15"/>
      <c r="AY7" s="8">
        <f>(AV7-AS7)+(AX7-AU7)</f>
        <v>0</v>
      </c>
      <c r="AZ7" s="306">
        <v>6</v>
      </c>
    </row>
    <row r="8" spans="1:52" ht="16.5" customHeight="1">
      <c r="A8" s="419" t="s">
        <v>84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19"/>
      <c r="AZ8" s="419"/>
    </row>
    <row r="9" spans="1:52" ht="36" customHeight="1">
      <c r="A9" s="305" t="s">
        <v>62</v>
      </c>
      <c r="B9" s="69" t="s">
        <v>28</v>
      </c>
      <c r="C9" s="16"/>
      <c r="D9" s="17"/>
      <c r="E9" s="20"/>
      <c r="F9" s="18"/>
      <c r="G9" s="17"/>
      <c r="H9" s="15"/>
      <c r="I9" s="300">
        <f>(F9-C9)+(H9-E9)</f>
        <v>0</v>
      </c>
      <c r="J9" s="16"/>
      <c r="K9" s="17"/>
      <c r="L9" s="20"/>
      <c r="M9" s="18"/>
      <c r="N9" s="17"/>
      <c r="O9" s="15"/>
      <c r="P9" s="300">
        <f>(M9-J9)+(O9-L9)</f>
        <v>0</v>
      </c>
      <c r="Q9" s="16"/>
      <c r="R9" s="17"/>
      <c r="S9" s="20"/>
      <c r="T9" s="18"/>
      <c r="U9" s="17"/>
      <c r="V9" s="15"/>
      <c r="W9" s="300">
        <f>(T9-Q9)+(V9-S9)</f>
        <v>0</v>
      </c>
      <c r="X9" s="16"/>
      <c r="Y9" s="17"/>
      <c r="Z9" s="20"/>
      <c r="AA9" s="18"/>
      <c r="AB9" s="17"/>
      <c r="AC9" s="15"/>
      <c r="AD9" s="300"/>
      <c r="AE9" s="64"/>
      <c r="AF9" s="92"/>
      <c r="AG9" s="93"/>
      <c r="AH9" s="92"/>
      <c r="AI9" s="92"/>
      <c r="AJ9" s="93"/>
      <c r="AK9" s="300">
        <f>(AH9-AE9)+(AJ9-AG9)</f>
        <v>0</v>
      </c>
      <c r="AL9" s="16"/>
      <c r="AM9" s="17"/>
      <c r="AN9" s="20"/>
      <c r="AO9" s="18"/>
      <c r="AP9" s="17"/>
      <c r="AQ9" s="15"/>
      <c r="AR9" s="300">
        <f>(AO9-AL9)+(AQ9-AN9)</f>
        <v>0</v>
      </c>
      <c r="AS9" s="12" t="s">
        <v>58</v>
      </c>
      <c r="AT9" s="13" t="s">
        <v>31</v>
      </c>
      <c r="AU9" s="15" t="s">
        <v>32</v>
      </c>
      <c r="AV9" s="19" t="s">
        <v>47</v>
      </c>
      <c r="AW9" s="13" t="s">
        <v>31</v>
      </c>
      <c r="AX9" s="15" t="s">
        <v>32</v>
      </c>
      <c r="AY9" s="299">
        <f>(AV9-AS9)+(AX9-AU9)</f>
        <v>4</v>
      </c>
      <c r="AZ9" s="301">
        <f>AR9+AK9+AD9+W9+P9+I9+AY9</f>
        <v>4</v>
      </c>
    </row>
    <row r="10" spans="1:52" ht="34.5" customHeight="1">
      <c r="A10" s="6" t="s">
        <v>9</v>
      </c>
      <c r="B10" s="52" t="s">
        <v>61</v>
      </c>
      <c r="C10" s="425">
        <v>2</v>
      </c>
      <c r="D10" s="426"/>
      <c r="E10" s="426"/>
      <c r="F10" s="426"/>
      <c r="G10" s="426"/>
      <c r="H10" s="426"/>
      <c r="I10" s="427"/>
      <c r="J10" s="425">
        <f>SUM(P7:P7,P9:P9)</f>
        <v>0</v>
      </c>
      <c r="K10" s="426"/>
      <c r="L10" s="426"/>
      <c r="M10" s="426"/>
      <c r="N10" s="426"/>
      <c r="O10" s="426"/>
      <c r="P10" s="427"/>
      <c r="Q10" s="425">
        <v>2</v>
      </c>
      <c r="R10" s="426"/>
      <c r="S10" s="426"/>
      <c r="T10" s="426"/>
      <c r="U10" s="426"/>
      <c r="V10" s="426"/>
      <c r="W10" s="427"/>
      <c r="X10" s="425">
        <f>SUM(AD7:AD7,AD9:AD9)</f>
        <v>0</v>
      </c>
      <c r="Y10" s="426"/>
      <c r="Z10" s="426"/>
      <c r="AA10" s="426"/>
      <c r="AB10" s="426"/>
      <c r="AC10" s="426"/>
      <c r="AD10" s="427"/>
      <c r="AE10" s="425">
        <v>2</v>
      </c>
      <c r="AF10" s="426"/>
      <c r="AG10" s="426"/>
      <c r="AH10" s="426"/>
      <c r="AI10" s="426"/>
      <c r="AJ10" s="426"/>
      <c r="AK10" s="427"/>
      <c r="AL10" s="425">
        <f>SUM(AR7:AR7,AR9:AR9)</f>
        <v>0</v>
      </c>
      <c r="AM10" s="426"/>
      <c r="AN10" s="426"/>
      <c r="AO10" s="426"/>
      <c r="AP10" s="426"/>
      <c r="AQ10" s="426"/>
      <c r="AR10" s="427"/>
      <c r="AS10" s="425">
        <v>4</v>
      </c>
      <c r="AT10" s="426"/>
      <c r="AU10" s="426"/>
      <c r="AV10" s="426"/>
      <c r="AW10" s="426"/>
      <c r="AX10" s="426"/>
      <c r="AY10" s="427"/>
      <c r="AZ10" s="304">
        <f>SUM(C10:AS10)</f>
        <v>10</v>
      </c>
    </row>
    <row r="11" spans="1:52" ht="35.25" customHeight="1">
      <c r="A11" s="512" t="s">
        <v>135</v>
      </c>
      <c r="B11" s="512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3"/>
      <c r="AM11" s="513"/>
      <c r="AN11" s="513"/>
      <c r="AO11" s="513"/>
      <c r="AP11" s="513"/>
      <c r="AQ11" s="513"/>
      <c r="AR11" s="513"/>
      <c r="AS11" s="513"/>
      <c r="AT11" s="513"/>
      <c r="AU11" s="513"/>
      <c r="AV11" s="513"/>
      <c r="AW11" s="513"/>
      <c r="AX11" s="513"/>
      <c r="AY11" s="513"/>
      <c r="AZ11" s="513"/>
    </row>
    <row r="12" spans="1:52" ht="15">
      <c r="A12" s="423" t="s">
        <v>97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</row>
    <row r="13" ht="15">
      <c r="B13" s="4"/>
    </row>
    <row r="14" ht="15">
      <c r="B14" s="4"/>
    </row>
    <row r="15" ht="15">
      <c r="B15" s="4"/>
    </row>
  </sheetData>
  <mergeCells count="27">
    <mergeCell ref="AS5:AY5"/>
    <mergeCell ref="AL1:AZ1"/>
    <mergeCell ref="A2:AZ2"/>
    <mergeCell ref="H3:I3"/>
    <mergeCell ref="J3:P3"/>
    <mergeCell ref="Q3:X3"/>
    <mergeCell ref="A4:A5"/>
    <mergeCell ref="B4:B5"/>
    <mergeCell ref="C4:AY4"/>
    <mergeCell ref="AZ4:AZ5"/>
    <mergeCell ref="C5:I5"/>
    <mergeCell ref="J5:P5"/>
    <mergeCell ref="Q5:W5"/>
    <mergeCell ref="X5:AD5"/>
    <mergeCell ref="AE5:AK5"/>
    <mergeCell ref="AL5:AR5"/>
    <mergeCell ref="AS10:AY10"/>
    <mergeCell ref="A11:AZ11"/>
    <mergeCell ref="A12:AZ12"/>
    <mergeCell ref="A6:AZ6"/>
    <mergeCell ref="A8:AZ8"/>
    <mergeCell ref="C10:I10"/>
    <mergeCell ref="J10:P10"/>
    <mergeCell ref="Q10:W10"/>
    <mergeCell ref="X10:AD10"/>
    <mergeCell ref="AE10:AK10"/>
    <mergeCell ref="AL10:AR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view="pageLayout" zoomScale="70" zoomScalePageLayoutView="70" workbookViewId="0" topLeftCell="A1">
      <selection activeCell="BF7" sqref="BF7"/>
    </sheetView>
  </sheetViews>
  <sheetFormatPr defaultColWidth="9.140625" defaultRowHeight="15"/>
  <cols>
    <col min="1" max="1" width="23.57421875" style="4" customWidth="1"/>
    <col min="2" max="2" width="6.140625" style="22" customWidth="1"/>
    <col min="3" max="3" width="2.8515625" style="0" customWidth="1"/>
    <col min="4" max="4" width="1.421875" style="0" customWidth="1"/>
    <col min="5" max="6" width="2.8515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2.421875" style="0" customWidth="1"/>
    <col min="11" max="11" width="1.421875" style="7" customWidth="1"/>
    <col min="12" max="12" width="2.8515625" style="0" customWidth="1"/>
    <col min="13" max="13" width="2.421875" style="0" customWidth="1"/>
    <col min="14" max="14" width="1.42187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2.8515625" style="0" customWidth="1"/>
    <col min="25" max="25" width="1.421875" style="0" customWidth="1"/>
    <col min="26" max="27" width="2.8515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1" width="2.8515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8" width="2.8515625" style="0" customWidth="1"/>
    <col min="49" max="49" width="1.421875" style="0" customWidth="1"/>
    <col min="50" max="50" width="2.8515625" style="0" customWidth="1"/>
    <col min="51" max="51" width="2.421875" style="25" hidden="1" customWidth="1"/>
    <col min="52" max="52" width="9.421875" style="0" customWidth="1"/>
  </cols>
  <sheetData>
    <row r="1" spans="1:52" ht="95.25" customHeight="1">
      <c r="A1" s="241"/>
      <c r="B1" s="21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48" customHeight="1">
      <c r="A2" s="473" t="s">
        <v>197</v>
      </c>
      <c r="B2" s="47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</row>
    <row r="3" spans="1:52" ht="15.75" customHeight="1">
      <c r="A3" s="474" t="s">
        <v>12</v>
      </c>
      <c r="B3" s="476" t="s">
        <v>42</v>
      </c>
      <c r="C3" s="478" t="s">
        <v>96</v>
      </c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/>
      <c r="AX3" s="478"/>
      <c r="AY3" s="478"/>
      <c r="AZ3" s="479" t="s">
        <v>11</v>
      </c>
    </row>
    <row r="4" spans="1:52" ht="25.5" customHeight="1">
      <c r="A4" s="475"/>
      <c r="B4" s="477"/>
      <c r="C4" s="471" t="s">
        <v>1</v>
      </c>
      <c r="D4" s="471"/>
      <c r="E4" s="471"/>
      <c r="F4" s="471"/>
      <c r="G4" s="471"/>
      <c r="H4" s="471"/>
      <c r="I4" s="471"/>
      <c r="J4" s="471" t="s">
        <v>2</v>
      </c>
      <c r="K4" s="471"/>
      <c r="L4" s="471"/>
      <c r="M4" s="471"/>
      <c r="N4" s="471"/>
      <c r="O4" s="471"/>
      <c r="P4" s="471"/>
      <c r="Q4" s="471" t="s">
        <v>3</v>
      </c>
      <c r="R4" s="471"/>
      <c r="S4" s="471"/>
      <c r="T4" s="471"/>
      <c r="U4" s="471"/>
      <c r="V4" s="471"/>
      <c r="W4" s="471"/>
      <c r="X4" s="471" t="s">
        <v>4</v>
      </c>
      <c r="Y4" s="471"/>
      <c r="Z4" s="471"/>
      <c r="AA4" s="471"/>
      <c r="AB4" s="471"/>
      <c r="AC4" s="471"/>
      <c r="AD4" s="471"/>
      <c r="AE4" s="471" t="s">
        <v>5</v>
      </c>
      <c r="AF4" s="471"/>
      <c r="AG4" s="471"/>
      <c r="AH4" s="471"/>
      <c r="AI4" s="471"/>
      <c r="AJ4" s="471"/>
      <c r="AK4" s="471"/>
      <c r="AL4" s="471" t="s">
        <v>6</v>
      </c>
      <c r="AM4" s="471"/>
      <c r="AN4" s="471"/>
      <c r="AO4" s="471"/>
      <c r="AP4" s="471"/>
      <c r="AQ4" s="471"/>
      <c r="AR4" s="471"/>
      <c r="AS4" s="471" t="s">
        <v>7</v>
      </c>
      <c r="AT4" s="471"/>
      <c r="AU4" s="471"/>
      <c r="AV4" s="471"/>
      <c r="AW4" s="471"/>
      <c r="AX4" s="471"/>
      <c r="AY4" s="471"/>
      <c r="AZ4" s="471"/>
    </row>
    <row r="5" spans="1:52" ht="17.25" customHeight="1">
      <c r="A5" s="471" t="s">
        <v>44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2"/>
      <c r="AN5" s="472"/>
      <c r="AO5" s="472"/>
      <c r="AP5" s="472"/>
      <c r="AQ5" s="472"/>
      <c r="AR5" s="472"/>
      <c r="AS5" s="472"/>
      <c r="AT5" s="472"/>
      <c r="AU5" s="472"/>
      <c r="AV5" s="472"/>
      <c r="AW5" s="472"/>
      <c r="AX5" s="472"/>
      <c r="AY5" s="472"/>
      <c r="AZ5" s="471"/>
    </row>
    <row r="6" spans="1:52" ht="27" customHeight="1">
      <c r="A6" s="515" t="s">
        <v>167</v>
      </c>
      <c r="B6" s="67" t="s">
        <v>137</v>
      </c>
      <c r="C6" s="259" t="s">
        <v>35</v>
      </c>
      <c r="D6" s="251" t="s">
        <v>31</v>
      </c>
      <c r="E6" s="252" t="s">
        <v>32</v>
      </c>
      <c r="F6" s="260" t="s">
        <v>37</v>
      </c>
      <c r="G6" s="251" t="s">
        <v>31</v>
      </c>
      <c r="H6" s="252" t="s">
        <v>32</v>
      </c>
      <c r="I6" s="225"/>
      <c r="J6" s="259"/>
      <c r="K6" s="251"/>
      <c r="L6" s="252"/>
      <c r="M6" s="260"/>
      <c r="N6" s="251"/>
      <c r="O6" s="252"/>
      <c r="P6" s="225"/>
      <c r="Q6" s="259" t="s">
        <v>35</v>
      </c>
      <c r="R6" s="251" t="s">
        <v>31</v>
      </c>
      <c r="S6" s="252" t="s">
        <v>32</v>
      </c>
      <c r="T6" s="260" t="s">
        <v>37</v>
      </c>
      <c r="U6" s="251" t="s">
        <v>31</v>
      </c>
      <c r="V6" s="252" t="s">
        <v>32</v>
      </c>
      <c r="W6" s="225"/>
      <c r="X6" s="259"/>
      <c r="Y6" s="251"/>
      <c r="Z6" s="252"/>
      <c r="AA6" s="260"/>
      <c r="AB6" s="251"/>
      <c r="AC6" s="252"/>
      <c r="AD6" s="225"/>
      <c r="AE6" s="259" t="s">
        <v>35</v>
      </c>
      <c r="AF6" s="251" t="s">
        <v>31</v>
      </c>
      <c r="AG6" s="252" t="s">
        <v>32</v>
      </c>
      <c r="AH6" s="260" t="s">
        <v>37</v>
      </c>
      <c r="AI6" s="251" t="s">
        <v>31</v>
      </c>
      <c r="AJ6" s="252" t="s">
        <v>32</v>
      </c>
      <c r="AK6" s="225"/>
      <c r="AL6" s="259"/>
      <c r="AM6" s="251"/>
      <c r="AN6" s="252"/>
      <c r="AO6" s="260"/>
      <c r="AP6" s="251"/>
      <c r="AQ6" s="252"/>
      <c r="AR6" s="225">
        <v>0</v>
      </c>
      <c r="AS6" s="259"/>
      <c r="AT6" s="251"/>
      <c r="AU6" s="252"/>
      <c r="AV6" s="260"/>
      <c r="AW6" s="251"/>
      <c r="AX6" s="252"/>
      <c r="AY6" s="261">
        <f>(AV6-AS6)+(AX6-AU6)</f>
        <v>0</v>
      </c>
      <c r="AZ6" s="262">
        <v>6</v>
      </c>
    </row>
    <row r="7" spans="1:52" ht="27" customHeight="1">
      <c r="A7" s="516"/>
      <c r="B7" s="60" t="s">
        <v>138</v>
      </c>
      <c r="C7" s="222" t="s">
        <v>37</v>
      </c>
      <c r="D7" s="223" t="s">
        <v>31</v>
      </c>
      <c r="E7" s="224" t="s">
        <v>32</v>
      </c>
      <c r="F7" s="222" t="s">
        <v>94</v>
      </c>
      <c r="G7" s="223" t="s">
        <v>31</v>
      </c>
      <c r="H7" s="224" t="s">
        <v>32</v>
      </c>
      <c r="I7" s="225"/>
      <c r="J7" s="222"/>
      <c r="K7" s="223"/>
      <c r="L7" s="224"/>
      <c r="M7" s="222"/>
      <c r="N7" s="223"/>
      <c r="O7" s="224"/>
      <c r="P7" s="225"/>
      <c r="Q7" s="222" t="s">
        <v>37</v>
      </c>
      <c r="R7" s="223" t="s">
        <v>31</v>
      </c>
      <c r="S7" s="224" t="s">
        <v>32</v>
      </c>
      <c r="T7" s="222" t="s">
        <v>94</v>
      </c>
      <c r="U7" s="223" t="s">
        <v>31</v>
      </c>
      <c r="V7" s="224" t="s">
        <v>32</v>
      </c>
      <c r="W7" s="225"/>
      <c r="X7" s="222"/>
      <c r="Y7" s="223"/>
      <c r="Z7" s="224"/>
      <c r="AA7" s="222"/>
      <c r="AB7" s="223"/>
      <c r="AC7" s="224"/>
      <c r="AD7" s="225"/>
      <c r="AE7" s="222" t="s">
        <v>37</v>
      </c>
      <c r="AF7" s="223" t="s">
        <v>31</v>
      </c>
      <c r="AG7" s="224" t="s">
        <v>32</v>
      </c>
      <c r="AH7" s="222" t="s">
        <v>94</v>
      </c>
      <c r="AI7" s="223" t="s">
        <v>31</v>
      </c>
      <c r="AJ7" s="224" t="s">
        <v>32</v>
      </c>
      <c r="AK7" s="225"/>
      <c r="AL7" s="222"/>
      <c r="AM7" s="223"/>
      <c r="AN7" s="224"/>
      <c r="AO7" s="222"/>
      <c r="AP7" s="223"/>
      <c r="AQ7" s="224"/>
      <c r="AR7" s="225">
        <v>0</v>
      </c>
      <c r="AS7" s="222" t="s">
        <v>35</v>
      </c>
      <c r="AT7" s="223" t="s">
        <v>31</v>
      </c>
      <c r="AU7" s="224" t="s">
        <v>32</v>
      </c>
      <c r="AV7" s="222" t="s">
        <v>94</v>
      </c>
      <c r="AW7" s="223" t="s">
        <v>31</v>
      </c>
      <c r="AX7" s="224" t="s">
        <v>32</v>
      </c>
      <c r="AY7" s="261">
        <f>(AV7-AS7)+(AX7-AU7)</f>
        <v>3</v>
      </c>
      <c r="AZ7" s="330">
        <v>6</v>
      </c>
    </row>
    <row r="8" spans="1:52" ht="16.5" customHeight="1">
      <c r="A8" s="479" t="s">
        <v>84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79"/>
    </row>
    <row r="9" spans="1:52" ht="28.5" customHeight="1">
      <c r="A9" s="63" t="s">
        <v>70</v>
      </c>
      <c r="B9" s="263"/>
      <c r="C9" s="222"/>
      <c r="D9" s="223"/>
      <c r="E9" s="224"/>
      <c r="F9" s="264"/>
      <c r="G9" s="223"/>
      <c r="H9" s="224"/>
      <c r="I9" s="265"/>
      <c r="J9" s="222" t="s">
        <v>139</v>
      </c>
      <c r="K9" s="223" t="s">
        <v>31</v>
      </c>
      <c r="L9" s="224" t="s">
        <v>32</v>
      </c>
      <c r="M9" s="264" t="s">
        <v>46</v>
      </c>
      <c r="N9" s="223" t="s">
        <v>31</v>
      </c>
      <c r="O9" s="224" t="s">
        <v>32</v>
      </c>
      <c r="P9" s="265"/>
      <c r="Q9" s="222"/>
      <c r="R9" s="223"/>
      <c r="S9" s="224"/>
      <c r="T9" s="264"/>
      <c r="U9" s="223"/>
      <c r="V9" s="224"/>
      <c r="W9" s="266"/>
      <c r="X9" s="222" t="s">
        <v>139</v>
      </c>
      <c r="Y9" s="223" t="s">
        <v>31</v>
      </c>
      <c r="Z9" s="224" t="s">
        <v>32</v>
      </c>
      <c r="AA9" s="264" t="s">
        <v>46</v>
      </c>
      <c r="AB9" s="223" t="s">
        <v>31</v>
      </c>
      <c r="AC9" s="224" t="s">
        <v>32</v>
      </c>
      <c r="AD9" s="266"/>
      <c r="AE9" s="222"/>
      <c r="AF9" s="223"/>
      <c r="AG9" s="224"/>
      <c r="AH9" s="264"/>
      <c r="AI9" s="223"/>
      <c r="AJ9" s="224"/>
      <c r="AK9" s="265"/>
      <c r="AL9" s="222"/>
      <c r="AM9" s="223"/>
      <c r="AN9" s="224"/>
      <c r="AO9" s="264"/>
      <c r="AP9" s="223"/>
      <c r="AQ9" s="252"/>
      <c r="AR9" s="265"/>
      <c r="AS9" s="222"/>
      <c r="AT9" s="223"/>
      <c r="AU9" s="224"/>
      <c r="AV9" s="264"/>
      <c r="AW9" s="223"/>
      <c r="AX9" s="252"/>
      <c r="AY9" s="265">
        <f>(AV9-AS9)+(AX9-AU9)</f>
        <v>0</v>
      </c>
      <c r="AZ9" s="267">
        <v>8</v>
      </c>
    </row>
    <row r="10" spans="1:52" ht="19.5" customHeight="1">
      <c r="A10" s="268" t="s">
        <v>9</v>
      </c>
      <c r="B10" s="269"/>
      <c r="C10" s="485">
        <v>3</v>
      </c>
      <c r="D10" s="486"/>
      <c r="E10" s="486"/>
      <c r="F10" s="486"/>
      <c r="G10" s="486"/>
      <c r="H10" s="486"/>
      <c r="I10" s="487"/>
      <c r="J10" s="485">
        <v>4</v>
      </c>
      <c r="K10" s="486"/>
      <c r="L10" s="486"/>
      <c r="M10" s="486"/>
      <c r="N10" s="486"/>
      <c r="O10" s="486"/>
      <c r="P10" s="487"/>
      <c r="Q10" s="485">
        <v>3</v>
      </c>
      <c r="R10" s="486"/>
      <c r="S10" s="486"/>
      <c r="T10" s="486"/>
      <c r="U10" s="486"/>
      <c r="V10" s="486"/>
      <c r="W10" s="487"/>
      <c r="X10" s="485">
        <v>4</v>
      </c>
      <c r="Y10" s="486"/>
      <c r="Z10" s="486"/>
      <c r="AA10" s="486"/>
      <c r="AB10" s="486"/>
      <c r="AC10" s="486"/>
      <c r="AD10" s="487"/>
      <c r="AE10" s="485">
        <v>3</v>
      </c>
      <c r="AF10" s="486"/>
      <c r="AG10" s="486"/>
      <c r="AH10" s="486"/>
      <c r="AI10" s="486"/>
      <c r="AJ10" s="486"/>
      <c r="AK10" s="487"/>
      <c r="AL10" s="485">
        <f>SUM(AR6:AR7,AR9:AR9)</f>
        <v>0</v>
      </c>
      <c r="AM10" s="486"/>
      <c r="AN10" s="486"/>
      <c r="AO10" s="486"/>
      <c r="AP10" s="486"/>
      <c r="AQ10" s="486"/>
      <c r="AR10" s="487"/>
      <c r="AS10" s="485">
        <v>3</v>
      </c>
      <c r="AT10" s="486"/>
      <c r="AU10" s="486"/>
      <c r="AV10" s="486"/>
      <c r="AW10" s="486"/>
      <c r="AX10" s="486"/>
      <c r="AY10" s="487"/>
      <c r="AZ10" s="270">
        <f>SUM(C10:AX10)</f>
        <v>20</v>
      </c>
    </row>
    <row r="11" spans="1:52" ht="42" customHeight="1">
      <c r="A11" s="422" t="s">
        <v>165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2"/>
      <c r="AZ11" s="422"/>
    </row>
    <row r="12" spans="1:52" ht="15.75" customHeight="1" hidden="1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</row>
    <row r="13" spans="1:52" ht="15">
      <c r="A13" s="423" t="s">
        <v>97</v>
      </c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</row>
  </sheetData>
  <mergeCells count="25">
    <mergeCell ref="AS10:AY10"/>
    <mergeCell ref="A11:AZ12"/>
    <mergeCell ref="A13:AZ13"/>
    <mergeCell ref="C10:I10"/>
    <mergeCell ref="J10:P10"/>
    <mergeCell ref="Q10:W10"/>
    <mergeCell ref="X10:AD10"/>
    <mergeCell ref="AE10:AK10"/>
    <mergeCell ref="AL10:AR10"/>
    <mergeCell ref="A8:AZ8"/>
    <mergeCell ref="AL1:AZ1"/>
    <mergeCell ref="A2:AZ2"/>
    <mergeCell ref="A3:A4"/>
    <mergeCell ref="B3:B4"/>
    <mergeCell ref="C3:AY3"/>
    <mergeCell ref="AZ3:AZ4"/>
    <mergeCell ref="C4:I4"/>
    <mergeCell ref="J4:P4"/>
    <mergeCell ref="Q4:W4"/>
    <mergeCell ref="X4:AD4"/>
    <mergeCell ref="AE4:AK4"/>
    <mergeCell ref="AL4:AR4"/>
    <mergeCell ref="AS4:AY4"/>
    <mergeCell ref="A5:AZ5"/>
    <mergeCell ref="A6:A7"/>
  </mergeCells>
  <printOptions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view="pageLayout" zoomScale="75" zoomScalePageLayoutView="75" workbookViewId="0" topLeftCell="A1">
      <selection activeCell="AS10" sqref="AS10"/>
    </sheetView>
  </sheetViews>
  <sheetFormatPr defaultColWidth="9.140625" defaultRowHeight="15"/>
  <cols>
    <col min="1" max="1" width="22.421875" style="4" customWidth="1"/>
    <col min="2" max="2" width="6.7109375" style="22" customWidth="1"/>
    <col min="3" max="3" width="2.8515625" style="0" customWidth="1"/>
    <col min="4" max="4" width="1.421875" style="0" customWidth="1"/>
    <col min="5" max="6" width="2.8515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2.421875" style="0" customWidth="1"/>
    <col min="11" max="11" width="1.421875" style="7" customWidth="1"/>
    <col min="12" max="12" width="2.8515625" style="0" customWidth="1"/>
    <col min="13" max="13" width="2.421875" style="0" customWidth="1"/>
    <col min="14" max="14" width="1.42187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2.8515625" style="0" customWidth="1"/>
    <col min="25" max="25" width="1.421875" style="0" customWidth="1"/>
    <col min="26" max="27" width="2.8515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1" width="2.8515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8" width="2.8515625" style="0" customWidth="1"/>
    <col min="49" max="49" width="1.421875" style="0" customWidth="1"/>
    <col min="50" max="50" width="2.8515625" style="0" customWidth="1"/>
    <col min="51" max="51" width="2.421875" style="25" hidden="1" customWidth="1"/>
    <col min="52" max="52" width="9.28125" style="0" customWidth="1"/>
  </cols>
  <sheetData>
    <row r="1" spans="1:52" ht="92.25" customHeight="1">
      <c r="A1" s="241"/>
      <c r="B1" s="21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63" customHeight="1">
      <c r="A2" s="432" t="s">
        <v>201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</row>
    <row r="3" spans="1:52" s="1" customFormat="1" ht="12.75" customHeight="1">
      <c r="A3" s="68"/>
      <c r="B3" s="317"/>
      <c r="C3" s="317"/>
      <c r="D3" s="68"/>
      <c r="E3" s="317"/>
      <c r="F3" s="317"/>
      <c r="G3" s="317"/>
      <c r="H3" s="461"/>
      <c r="I3" s="461"/>
      <c r="J3" s="462"/>
      <c r="K3" s="462"/>
      <c r="L3" s="462"/>
      <c r="M3" s="462"/>
      <c r="N3" s="462"/>
      <c r="O3" s="462"/>
      <c r="P3" s="462"/>
      <c r="Q3" s="463"/>
      <c r="R3" s="463"/>
      <c r="S3" s="463"/>
      <c r="T3" s="463"/>
      <c r="U3" s="463"/>
      <c r="V3" s="463"/>
      <c r="W3" s="463"/>
      <c r="X3" s="463"/>
      <c r="Y3" s="57"/>
      <c r="Z3" s="57"/>
      <c r="AA3" s="57"/>
      <c r="AB3" s="5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</row>
    <row r="4" spans="1:52" ht="15.75" customHeight="1">
      <c r="A4" s="414" t="s">
        <v>12</v>
      </c>
      <c r="B4" s="416" t="s">
        <v>42</v>
      </c>
      <c r="C4" s="418" t="s">
        <v>96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9" t="s">
        <v>11</v>
      </c>
    </row>
    <row r="5" spans="1:52" ht="25.5" customHeight="1">
      <c r="A5" s="415"/>
      <c r="B5" s="417"/>
      <c r="C5" s="420" t="s">
        <v>1</v>
      </c>
      <c r="D5" s="420"/>
      <c r="E5" s="420"/>
      <c r="F5" s="420"/>
      <c r="G5" s="420"/>
      <c r="H5" s="420"/>
      <c r="I5" s="420"/>
      <c r="J5" s="420" t="s">
        <v>2</v>
      </c>
      <c r="K5" s="420"/>
      <c r="L5" s="420"/>
      <c r="M5" s="420"/>
      <c r="N5" s="420"/>
      <c r="O5" s="420"/>
      <c r="P5" s="420"/>
      <c r="Q5" s="420" t="s">
        <v>3</v>
      </c>
      <c r="R5" s="420"/>
      <c r="S5" s="420"/>
      <c r="T5" s="420"/>
      <c r="U5" s="420"/>
      <c r="V5" s="420"/>
      <c r="W5" s="420"/>
      <c r="X5" s="420" t="s">
        <v>4</v>
      </c>
      <c r="Y5" s="420"/>
      <c r="Z5" s="420"/>
      <c r="AA5" s="420"/>
      <c r="AB5" s="420"/>
      <c r="AC5" s="420"/>
      <c r="AD5" s="420"/>
      <c r="AE5" s="420" t="s">
        <v>5</v>
      </c>
      <c r="AF5" s="420"/>
      <c r="AG5" s="420"/>
      <c r="AH5" s="420"/>
      <c r="AI5" s="420"/>
      <c r="AJ5" s="420"/>
      <c r="AK5" s="420"/>
      <c r="AL5" s="420" t="s">
        <v>6</v>
      </c>
      <c r="AM5" s="420"/>
      <c r="AN5" s="420"/>
      <c r="AO5" s="420"/>
      <c r="AP5" s="420"/>
      <c r="AQ5" s="420"/>
      <c r="AR5" s="420"/>
      <c r="AS5" s="420" t="s">
        <v>7</v>
      </c>
      <c r="AT5" s="420"/>
      <c r="AU5" s="420"/>
      <c r="AV5" s="420"/>
      <c r="AW5" s="420"/>
      <c r="AX5" s="420"/>
      <c r="AY5" s="420"/>
      <c r="AZ5" s="420"/>
    </row>
    <row r="6" spans="1:52" ht="17.25" customHeight="1">
      <c r="A6" s="420" t="s">
        <v>10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0"/>
      <c r="AZ6" s="420"/>
    </row>
    <row r="7" spans="1:52" ht="31.5" customHeight="1">
      <c r="A7" s="469" t="s">
        <v>160</v>
      </c>
      <c r="B7" s="52" t="s">
        <v>107</v>
      </c>
      <c r="C7" s="16"/>
      <c r="D7" s="17"/>
      <c r="E7" s="20"/>
      <c r="F7" s="18"/>
      <c r="G7" s="17"/>
      <c r="H7" s="15"/>
      <c r="I7" s="129">
        <v>0</v>
      </c>
      <c r="J7" s="16" t="s">
        <v>38</v>
      </c>
      <c r="K7" s="17" t="s">
        <v>31</v>
      </c>
      <c r="L7" s="20" t="s">
        <v>32</v>
      </c>
      <c r="M7" s="18" t="s">
        <v>41</v>
      </c>
      <c r="N7" s="17" t="s">
        <v>31</v>
      </c>
      <c r="O7" s="15" t="s">
        <v>32</v>
      </c>
      <c r="P7" s="129">
        <v>2</v>
      </c>
      <c r="Q7" s="16" t="s">
        <v>38</v>
      </c>
      <c r="R7" s="17" t="s">
        <v>31</v>
      </c>
      <c r="S7" s="20" t="s">
        <v>32</v>
      </c>
      <c r="T7" s="18" t="s">
        <v>41</v>
      </c>
      <c r="U7" s="17" t="s">
        <v>31</v>
      </c>
      <c r="V7" s="15" t="s">
        <v>32</v>
      </c>
      <c r="W7" s="129">
        <v>0</v>
      </c>
      <c r="X7" s="16"/>
      <c r="Y7" s="17"/>
      <c r="Z7" s="20"/>
      <c r="AA7" s="18"/>
      <c r="AB7" s="17"/>
      <c r="AC7" s="15"/>
      <c r="AD7" s="129">
        <v>2</v>
      </c>
      <c r="AE7" s="16"/>
      <c r="AF7" s="17"/>
      <c r="AG7" s="20"/>
      <c r="AH7" s="18"/>
      <c r="AI7" s="17"/>
      <c r="AJ7" s="15"/>
      <c r="AK7" s="129">
        <v>0</v>
      </c>
      <c r="AL7" s="119" t="s">
        <v>46</v>
      </c>
      <c r="AM7" s="120" t="s">
        <v>31</v>
      </c>
      <c r="AN7" s="121" t="s">
        <v>32</v>
      </c>
      <c r="AO7" s="122" t="s">
        <v>40</v>
      </c>
      <c r="AP7" s="120" t="s">
        <v>31</v>
      </c>
      <c r="AQ7" s="121" t="s">
        <v>32</v>
      </c>
      <c r="AR7" s="129">
        <v>0</v>
      </c>
      <c r="AS7" s="40"/>
      <c r="AT7" s="41"/>
      <c r="AU7" s="39"/>
      <c r="AV7" s="42"/>
      <c r="AW7" s="41"/>
      <c r="AX7" s="39"/>
      <c r="AY7" s="26">
        <f aca="true" t="shared" si="0" ref="AY7:AY8">(AV7-AS7)+(AX7-AU7)</f>
        <v>0</v>
      </c>
      <c r="AZ7" s="318">
        <v>6</v>
      </c>
    </row>
    <row r="8" spans="1:52" ht="31.5" customHeight="1">
      <c r="A8" s="469"/>
      <c r="B8" s="52" t="s">
        <v>108</v>
      </c>
      <c r="C8" s="16"/>
      <c r="D8" s="17"/>
      <c r="E8" s="20"/>
      <c r="F8" s="18"/>
      <c r="G8" s="17"/>
      <c r="H8" s="15"/>
      <c r="I8" s="129">
        <v>0</v>
      </c>
      <c r="J8" s="16" t="s">
        <v>41</v>
      </c>
      <c r="K8" s="17" t="s">
        <v>31</v>
      </c>
      <c r="L8" s="20" t="s">
        <v>32</v>
      </c>
      <c r="M8" s="18" t="s">
        <v>35</v>
      </c>
      <c r="N8" s="17" t="s">
        <v>31</v>
      </c>
      <c r="O8" s="15" t="s">
        <v>32</v>
      </c>
      <c r="P8" s="129"/>
      <c r="Q8" s="16" t="s">
        <v>41</v>
      </c>
      <c r="R8" s="17" t="s">
        <v>31</v>
      </c>
      <c r="S8" s="20" t="s">
        <v>32</v>
      </c>
      <c r="T8" s="18" t="s">
        <v>35</v>
      </c>
      <c r="U8" s="17" t="s">
        <v>31</v>
      </c>
      <c r="V8" s="15" t="s">
        <v>32</v>
      </c>
      <c r="W8" s="129"/>
      <c r="X8" s="16"/>
      <c r="Y8" s="17"/>
      <c r="Z8" s="20"/>
      <c r="AA8" s="18"/>
      <c r="AB8" s="17"/>
      <c r="AC8" s="15"/>
      <c r="AD8" s="129"/>
      <c r="AE8" s="16"/>
      <c r="AF8" s="17"/>
      <c r="AG8" s="20"/>
      <c r="AH8" s="18"/>
      <c r="AI8" s="17"/>
      <c r="AJ8" s="15"/>
      <c r="AK8" s="129"/>
      <c r="AL8" s="119" t="s">
        <v>40</v>
      </c>
      <c r="AM8" s="120" t="s">
        <v>31</v>
      </c>
      <c r="AN8" s="121" t="s">
        <v>32</v>
      </c>
      <c r="AO8" s="130" t="s">
        <v>38</v>
      </c>
      <c r="AP8" s="120" t="s">
        <v>31</v>
      </c>
      <c r="AQ8" s="121" t="s">
        <v>32</v>
      </c>
      <c r="AR8" s="129">
        <v>0</v>
      </c>
      <c r="AS8" s="40"/>
      <c r="AT8" s="41"/>
      <c r="AU8" s="39"/>
      <c r="AV8" s="42"/>
      <c r="AW8" s="41"/>
      <c r="AX8" s="39"/>
      <c r="AY8" s="26">
        <f t="shared" si="0"/>
        <v>0</v>
      </c>
      <c r="AZ8" s="318">
        <v>6</v>
      </c>
    </row>
    <row r="9" spans="1:52" ht="20.25" customHeight="1">
      <c r="A9" s="419" t="s">
        <v>84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19"/>
      <c r="AZ9" s="419"/>
    </row>
    <row r="10" spans="1:52" ht="38.25" customHeight="1">
      <c r="A10" s="316" t="s">
        <v>71</v>
      </c>
      <c r="B10" s="52"/>
      <c r="C10" s="16" t="s">
        <v>41</v>
      </c>
      <c r="D10" s="17" t="s">
        <v>31</v>
      </c>
      <c r="E10" s="20" t="s">
        <v>32</v>
      </c>
      <c r="F10" s="18" t="s">
        <v>37</v>
      </c>
      <c r="G10" s="17" t="s">
        <v>31</v>
      </c>
      <c r="H10" s="15" t="s">
        <v>32</v>
      </c>
      <c r="I10" s="314">
        <f>(F10-C10)+(H10-E10)</f>
        <v>4</v>
      </c>
      <c r="J10" s="16"/>
      <c r="K10" s="17"/>
      <c r="L10" s="20"/>
      <c r="M10" s="18"/>
      <c r="N10" s="17"/>
      <c r="O10" s="15"/>
      <c r="P10" s="314"/>
      <c r="Q10" s="16"/>
      <c r="R10" s="17"/>
      <c r="S10" s="20"/>
      <c r="T10" s="18"/>
      <c r="U10" s="17"/>
      <c r="V10" s="15"/>
      <c r="W10" s="314"/>
      <c r="X10" s="16" t="s">
        <v>41</v>
      </c>
      <c r="Y10" s="17" t="s">
        <v>31</v>
      </c>
      <c r="Z10" s="20" t="s">
        <v>32</v>
      </c>
      <c r="AA10" s="18" t="s">
        <v>37</v>
      </c>
      <c r="AB10" s="17" t="s">
        <v>31</v>
      </c>
      <c r="AC10" s="15" t="s">
        <v>32</v>
      </c>
      <c r="AD10" s="314">
        <f>(AA10-X10)+(AC10-Z10)</f>
        <v>4</v>
      </c>
      <c r="AE10" s="16"/>
      <c r="AF10" s="17"/>
      <c r="AG10" s="20"/>
      <c r="AH10" s="18"/>
      <c r="AI10" s="17"/>
      <c r="AJ10" s="15"/>
      <c r="AK10" s="314">
        <f>(AH10-AE10)+(AJ10-AG10)</f>
        <v>0</v>
      </c>
      <c r="AL10" s="58"/>
      <c r="AM10" s="312"/>
      <c r="AN10" s="61"/>
      <c r="AO10" s="312"/>
      <c r="AP10" s="312"/>
      <c r="AQ10" s="61"/>
      <c r="AR10" s="314">
        <f>(AO10-AL10)+(AQ10-AN10)</f>
        <v>0</v>
      </c>
      <c r="AS10" s="58"/>
      <c r="AT10" s="312"/>
      <c r="AU10" s="61"/>
      <c r="AV10" s="312"/>
      <c r="AW10" s="312"/>
      <c r="AX10" s="61"/>
      <c r="AY10" s="313">
        <f>(AV10-AS10)+(AX10-AU10)</f>
        <v>0</v>
      </c>
      <c r="AZ10" s="315">
        <v>8</v>
      </c>
    </row>
    <row r="11" spans="1:52" ht="44.25" customHeight="1">
      <c r="A11" s="6" t="s">
        <v>9</v>
      </c>
      <c r="B11" s="6"/>
      <c r="C11" s="425">
        <v>4</v>
      </c>
      <c r="D11" s="426"/>
      <c r="E11" s="426"/>
      <c r="F11" s="426"/>
      <c r="G11" s="426"/>
      <c r="H11" s="426"/>
      <c r="I11" s="427"/>
      <c r="J11" s="425">
        <v>4</v>
      </c>
      <c r="K11" s="426"/>
      <c r="L11" s="426"/>
      <c r="M11" s="426"/>
      <c r="N11" s="426"/>
      <c r="O11" s="426"/>
      <c r="P11" s="427"/>
      <c r="Q11" s="425">
        <v>4</v>
      </c>
      <c r="R11" s="426"/>
      <c r="S11" s="426"/>
      <c r="T11" s="426"/>
      <c r="U11" s="426"/>
      <c r="V11" s="426"/>
      <c r="W11" s="427"/>
      <c r="X11" s="425">
        <v>4</v>
      </c>
      <c r="Y11" s="426"/>
      <c r="Z11" s="426"/>
      <c r="AA11" s="426"/>
      <c r="AB11" s="426"/>
      <c r="AC11" s="426"/>
      <c r="AD11" s="427"/>
      <c r="AE11" s="425">
        <v>0</v>
      </c>
      <c r="AF11" s="426"/>
      <c r="AG11" s="426"/>
      <c r="AH11" s="426"/>
      <c r="AI11" s="426"/>
      <c r="AJ11" s="426"/>
      <c r="AK11" s="427"/>
      <c r="AL11" s="425">
        <v>4</v>
      </c>
      <c r="AM11" s="426"/>
      <c r="AN11" s="426"/>
      <c r="AO11" s="426"/>
      <c r="AP11" s="426"/>
      <c r="AQ11" s="426"/>
      <c r="AR11" s="427"/>
      <c r="AS11" s="425">
        <f>SUM(AY7:AY8,AY10:AY10)</f>
        <v>0</v>
      </c>
      <c r="AT11" s="426"/>
      <c r="AU11" s="426"/>
      <c r="AV11" s="426"/>
      <c r="AW11" s="426"/>
      <c r="AX11" s="426"/>
      <c r="AY11" s="427"/>
      <c r="AZ11" s="318">
        <f>AZ7+AZ8+AZ10</f>
        <v>20</v>
      </c>
    </row>
    <row r="12" spans="1:52" ht="23.25" customHeight="1">
      <c r="A12" s="248"/>
      <c r="B12" s="248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</row>
    <row r="13" spans="1:52" ht="15.75" customHeight="1">
      <c r="A13" s="422" t="s">
        <v>172</v>
      </c>
      <c r="B13" s="422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</row>
    <row r="14" ht="15">
      <c r="B14" s="4"/>
    </row>
    <row r="15" spans="1:52" ht="15">
      <c r="A15" s="506" t="s">
        <v>97</v>
      </c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</row>
    <row r="16" ht="15">
      <c r="B16" s="4"/>
    </row>
  </sheetData>
  <mergeCells count="28">
    <mergeCell ref="AS5:AY5"/>
    <mergeCell ref="AL1:AZ1"/>
    <mergeCell ref="A2:AZ2"/>
    <mergeCell ref="H3:I3"/>
    <mergeCell ref="J3:P3"/>
    <mergeCell ref="Q3:X3"/>
    <mergeCell ref="A4:A5"/>
    <mergeCell ref="B4:B5"/>
    <mergeCell ref="C4:AY4"/>
    <mergeCell ref="AZ4:AZ5"/>
    <mergeCell ref="C5:I5"/>
    <mergeCell ref="J5:P5"/>
    <mergeCell ref="Q5:W5"/>
    <mergeCell ref="X5:AD5"/>
    <mergeCell ref="AE5:AK5"/>
    <mergeCell ref="AL5:AR5"/>
    <mergeCell ref="A13:AZ13"/>
    <mergeCell ref="A15:AZ15"/>
    <mergeCell ref="A6:AZ6"/>
    <mergeCell ref="A7:A8"/>
    <mergeCell ref="A9:AZ9"/>
    <mergeCell ref="C11:I11"/>
    <mergeCell ref="J11:P11"/>
    <mergeCell ref="Q11:W11"/>
    <mergeCell ref="X11:AD11"/>
    <mergeCell ref="AE11:AK11"/>
    <mergeCell ref="AL11:AR11"/>
    <mergeCell ref="AS11:AY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46"/>
  <sheetViews>
    <sheetView tabSelected="1" view="pageLayout" zoomScale="90" zoomScalePageLayoutView="90" workbookViewId="0" topLeftCell="A1">
      <selection activeCell="BB16" sqref="BB16"/>
    </sheetView>
  </sheetViews>
  <sheetFormatPr defaultColWidth="9.140625" defaultRowHeight="15"/>
  <cols>
    <col min="1" max="1" width="12.57421875" style="86" customWidth="1"/>
    <col min="2" max="2" width="25.00390625" style="86" customWidth="1"/>
    <col min="3" max="3" width="2.57421875" style="81" customWidth="1"/>
    <col min="4" max="4" width="1.28515625" style="81" customWidth="1"/>
    <col min="5" max="5" width="2.8515625" style="81" customWidth="1"/>
    <col min="6" max="6" width="2.57421875" style="81" customWidth="1"/>
    <col min="7" max="7" width="1.28515625" style="81" customWidth="1"/>
    <col min="8" max="8" width="2.57421875" style="81" customWidth="1"/>
    <col min="9" max="9" width="3.28125" style="81" hidden="1" customWidth="1"/>
    <col min="10" max="10" width="2.421875" style="81" customWidth="1"/>
    <col min="11" max="11" width="1.28515625" style="81" customWidth="1"/>
    <col min="12" max="13" width="2.57421875" style="81" customWidth="1"/>
    <col min="14" max="14" width="1.28515625" style="81" customWidth="1"/>
    <col min="15" max="15" width="2.57421875" style="81" customWidth="1"/>
    <col min="16" max="16" width="2.57421875" style="81" hidden="1" customWidth="1"/>
    <col min="17" max="17" width="2.57421875" style="81" customWidth="1"/>
    <col min="18" max="18" width="1.28515625" style="81" customWidth="1"/>
    <col min="19" max="20" width="2.57421875" style="81" customWidth="1"/>
    <col min="21" max="21" width="1.28515625" style="81" customWidth="1"/>
    <col min="22" max="22" width="2.57421875" style="81" customWidth="1"/>
    <col min="23" max="23" width="3.140625" style="81" hidden="1" customWidth="1"/>
    <col min="24" max="24" width="2.57421875" style="81" customWidth="1"/>
    <col min="25" max="25" width="1.28515625" style="81" customWidth="1"/>
    <col min="26" max="26" width="2.8515625" style="81" customWidth="1"/>
    <col min="27" max="27" width="2.57421875" style="81" customWidth="1"/>
    <col min="28" max="28" width="1.28515625" style="81" customWidth="1"/>
    <col min="29" max="29" width="2.57421875" style="81" customWidth="1"/>
    <col min="30" max="30" width="4.7109375" style="81" hidden="1" customWidth="1"/>
    <col min="31" max="31" width="2.7109375" style="81" customWidth="1"/>
    <col min="32" max="32" width="1.28515625" style="81" customWidth="1"/>
    <col min="33" max="33" width="2.8515625" style="81" customWidth="1"/>
    <col min="34" max="34" width="2.7109375" style="81" customWidth="1"/>
    <col min="35" max="35" width="1.28515625" style="81" customWidth="1"/>
    <col min="36" max="36" width="2.7109375" style="81" customWidth="1"/>
    <col min="37" max="37" width="2.8515625" style="81" hidden="1" customWidth="1"/>
    <col min="38" max="38" width="2.8515625" style="81" customWidth="1"/>
    <col min="39" max="39" width="1.28515625" style="81" customWidth="1"/>
    <col min="40" max="40" width="2.57421875" style="81" customWidth="1"/>
    <col min="41" max="41" width="3.00390625" style="81" customWidth="1"/>
    <col min="42" max="42" width="1.28515625" style="81" customWidth="1"/>
    <col min="43" max="43" width="2.57421875" style="81" customWidth="1"/>
    <col min="44" max="44" width="2.7109375" style="81" hidden="1" customWidth="1"/>
    <col min="45" max="45" width="2.57421875" style="81" customWidth="1"/>
    <col min="46" max="46" width="1.28515625" style="81" customWidth="1"/>
    <col min="47" max="48" width="2.57421875" style="81" customWidth="1"/>
    <col min="49" max="49" width="0.9921875" style="81" customWidth="1"/>
    <col min="50" max="50" width="2.57421875" style="81" customWidth="1"/>
    <col min="51" max="51" width="3.00390625" style="81" hidden="1" customWidth="1"/>
    <col min="52" max="16384" width="9.140625" style="81" customWidth="1"/>
  </cols>
  <sheetData>
    <row r="1" spans="1:51" ht="148.5" customHeight="1">
      <c r="A1" s="535" t="s">
        <v>199</v>
      </c>
      <c r="B1" s="535"/>
      <c r="C1" s="535"/>
      <c r="D1" s="321"/>
      <c r="E1" s="321"/>
      <c r="F1" s="321"/>
      <c r="G1" s="321"/>
      <c r="H1" s="321"/>
      <c r="I1" s="321"/>
      <c r="J1" s="82"/>
      <c r="K1" s="321"/>
      <c r="L1" s="321"/>
      <c r="M1" s="321"/>
      <c r="N1" s="321"/>
      <c r="O1" s="321"/>
      <c r="P1" s="321"/>
      <c r="Q1" s="82"/>
      <c r="R1" s="321"/>
      <c r="S1" s="321"/>
      <c r="T1" s="321"/>
      <c r="U1" s="321"/>
      <c r="V1" s="321"/>
      <c r="W1" s="321"/>
      <c r="X1" s="536" t="s">
        <v>181</v>
      </c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83"/>
    </row>
    <row r="2" spans="1:51" ht="31.5" customHeight="1">
      <c r="A2" s="537" t="s">
        <v>52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537"/>
      <c r="AV2" s="537"/>
      <c r="AW2" s="537"/>
      <c r="AX2" s="537"/>
      <c r="AY2" s="84"/>
    </row>
    <row r="3" spans="1:50" s="82" customFormat="1" ht="28.5" customHeight="1">
      <c r="A3" s="85"/>
      <c r="B3" s="320"/>
      <c r="C3" s="320"/>
      <c r="D3" s="320"/>
      <c r="E3" s="320"/>
      <c r="F3" s="538" t="s">
        <v>53</v>
      </c>
      <c r="G3" s="538"/>
      <c r="H3" s="539" t="s">
        <v>179</v>
      </c>
      <c r="I3" s="539"/>
      <c r="J3" s="539"/>
      <c r="K3" s="539"/>
      <c r="L3" s="539"/>
      <c r="M3" s="539"/>
      <c r="N3" s="539"/>
      <c r="O3" s="540" t="s">
        <v>180</v>
      </c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</row>
    <row r="4" spans="1:51" ht="15.75" customHeight="1">
      <c r="A4" s="542" t="s">
        <v>88</v>
      </c>
      <c r="B4" s="544" t="s">
        <v>8</v>
      </c>
      <c r="C4" s="541" t="s">
        <v>0</v>
      </c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541"/>
      <c r="AJ4" s="541"/>
      <c r="AK4" s="541"/>
      <c r="AL4" s="541"/>
      <c r="AM4" s="541"/>
      <c r="AN4" s="541"/>
      <c r="AO4" s="541"/>
      <c r="AP4" s="541"/>
      <c r="AQ4" s="541"/>
      <c r="AR4" s="541"/>
      <c r="AS4" s="541"/>
      <c r="AT4" s="541"/>
      <c r="AU4" s="541"/>
      <c r="AV4" s="541"/>
      <c r="AW4" s="541"/>
      <c r="AX4" s="541"/>
      <c r="AY4" s="541"/>
    </row>
    <row r="5" spans="1:51" ht="21" customHeight="1">
      <c r="A5" s="543"/>
      <c r="B5" s="545"/>
      <c r="C5" s="541" t="s">
        <v>1</v>
      </c>
      <c r="D5" s="541"/>
      <c r="E5" s="541"/>
      <c r="F5" s="541"/>
      <c r="G5" s="541"/>
      <c r="H5" s="541"/>
      <c r="I5" s="541"/>
      <c r="J5" s="541" t="s">
        <v>2</v>
      </c>
      <c r="K5" s="541"/>
      <c r="L5" s="541"/>
      <c r="M5" s="541"/>
      <c r="N5" s="541"/>
      <c r="O5" s="541"/>
      <c r="P5" s="541"/>
      <c r="Q5" s="541" t="s">
        <v>3</v>
      </c>
      <c r="R5" s="541"/>
      <c r="S5" s="541"/>
      <c r="T5" s="541"/>
      <c r="U5" s="541"/>
      <c r="V5" s="541"/>
      <c r="W5" s="541"/>
      <c r="X5" s="541" t="s">
        <v>4</v>
      </c>
      <c r="Y5" s="541"/>
      <c r="Z5" s="541"/>
      <c r="AA5" s="541"/>
      <c r="AB5" s="541"/>
      <c r="AC5" s="541"/>
      <c r="AD5" s="541"/>
      <c r="AE5" s="541" t="s">
        <v>5</v>
      </c>
      <c r="AF5" s="541"/>
      <c r="AG5" s="541"/>
      <c r="AH5" s="541"/>
      <c r="AI5" s="541"/>
      <c r="AJ5" s="541"/>
      <c r="AK5" s="541"/>
      <c r="AL5" s="541" t="s">
        <v>6</v>
      </c>
      <c r="AM5" s="541"/>
      <c r="AN5" s="541"/>
      <c r="AO5" s="541"/>
      <c r="AP5" s="541"/>
      <c r="AQ5" s="541"/>
      <c r="AR5" s="541"/>
      <c r="AS5" s="541" t="s">
        <v>7</v>
      </c>
      <c r="AT5" s="541"/>
      <c r="AU5" s="541"/>
      <c r="AV5" s="541"/>
      <c r="AW5" s="541"/>
      <c r="AX5" s="541"/>
      <c r="AY5" s="541"/>
    </row>
    <row r="6" spans="1:51" ht="19.5" customHeight="1">
      <c r="A6" s="517" t="s">
        <v>110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8"/>
      <c r="AX6" s="519"/>
      <c r="AY6" s="136"/>
    </row>
    <row r="7" spans="1:51" ht="47.25" customHeight="1">
      <c r="A7" s="348" t="s">
        <v>152</v>
      </c>
      <c r="B7" s="353" t="s">
        <v>98</v>
      </c>
      <c r="C7" s="322"/>
      <c r="D7" s="323"/>
      <c r="E7" s="324"/>
      <c r="F7" s="325"/>
      <c r="G7" s="323"/>
      <c r="H7" s="324"/>
      <c r="I7" s="282">
        <v>0</v>
      </c>
      <c r="J7" s="322" t="s">
        <v>40</v>
      </c>
      <c r="K7" s="323" t="s">
        <v>31</v>
      </c>
      <c r="L7" s="324" t="s">
        <v>32</v>
      </c>
      <c r="M7" s="325" t="s">
        <v>35</v>
      </c>
      <c r="N7" s="323" t="s">
        <v>31</v>
      </c>
      <c r="O7" s="324" t="s">
        <v>32</v>
      </c>
      <c r="P7" s="282">
        <v>3</v>
      </c>
      <c r="Q7" s="322"/>
      <c r="R7" s="323"/>
      <c r="S7" s="324"/>
      <c r="T7" s="325"/>
      <c r="U7" s="323"/>
      <c r="V7" s="324"/>
      <c r="W7" s="282">
        <v>0</v>
      </c>
      <c r="X7" s="322" t="s">
        <v>40</v>
      </c>
      <c r="Y7" s="323" t="s">
        <v>31</v>
      </c>
      <c r="Z7" s="324" t="s">
        <v>32</v>
      </c>
      <c r="AA7" s="325" t="s">
        <v>35</v>
      </c>
      <c r="AB7" s="323" t="s">
        <v>31</v>
      </c>
      <c r="AC7" s="324" t="s">
        <v>32</v>
      </c>
      <c r="AD7" s="282">
        <v>3</v>
      </c>
      <c r="AE7" s="322"/>
      <c r="AF7" s="323"/>
      <c r="AG7" s="324"/>
      <c r="AH7" s="323"/>
      <c r="AI7" s="323"/>
      <c r="AJ7" s="324"/>
      <c r="AK7" s="282">
        <v>0</v>
      </c>
      <c r="AL7" s="322"/>
      <c r="AM7" s="323"/>
      <c r="AN7" s="324"/>
      <c r="AO7" s="325"/>
      <c r="AP7" s="323"/>
      <c r="AQ7" s="324"/>
      <c r="AR7" s="282">
        <v>0</v>
      </c>
      <c r="AS7" s="322"/>
      <c r="AT7" s="323"/>
      <c r="AU7" s="324"/>
      <c r="AV7" s="325"/>
      <c r="AW7" s="323"/>
      <c r="AX7" s="324"/>
      <c r="AY7" s="162" t="e">
        <f>(#REF!-#REF!)+(#REF!-#REF!)</f>
        <v>#REF!</v>
      </c>
    </row>
    <row r="8" spans="1:51" ht="58.5" customHeight="1">
      <c r="A8" s="396" t="s">
        <v>143</v>
      </c>
      <c r="B8" s="398" t="str">
        <f>Подерёгин!A6</f>
        <v>Спортивный зал, стадион ГБОУ СОШ №530, г. Пушкин, б-р А.Толстого, д. 42</v>
      </c>
      <c r="C8" s="322" t="s">
        <v>35</v>
      </c>
      <c r="D8" s="323" t="s">
        <v>31</v>
      </c>
      <c r="E8" s="324" t="s">
        <v>32</v>
      </c>
      <c r="F8" s="325" t="s">
        <v>37</v>
      </c>
      <c r="G8" s="323" t="s">
        <v>31</v>
      </c>
      <c r="H8" s="324" t="s">
        <v>32</v>
      </c>
      <c r="I8" s="280"/>
      <c r="J8" s="322"/>
      <c r="K8" s="323"/>
      <c r="L8" s="324"/>
      <c r="M8" s="325"/>
      <c r="N8" s="323"/>
      <c r="O8" s="324"/>
      <c r="P8" s="280"/>
      <c r="Q8" s="399" t="s">
        <v>35</v>
      </c>
      <c r="R8" s="400" t="s">
        <v>31</v>
      </c>
      <c r="S8" s="401" t="s">
        <v>32</v>
      </c>
      <c r="T8" s="402" t="s">
        <v>37</v>
      </c>
      <c r="U8" s="400" t="s">
        <v>31</v>
      </c>
      <c r="V8" s="401" t="s">
        <v>32</v>
      </c>
      <c r="W8" s="280">
        <v>0</v>
      </c>
      <c r="X8" s="322"/>
      <c r="Y8" s="323"/>
      <c r="Z8" s="324"/>
      <c r="AA8" s="325"/>
      <c r="AB8" s="323"/>
      <c r="AC8" s="324"/>
      <c r="AD8" s="280"/>
      <c r="AE8" s="322" t="s">
        <v>41</v>
      </c>
      <c r="AF8" s="323" t="s">
        <v>31</v>
      </c>
      <c r="AG8" s="324" t="s">
        <v>32</v>
      </c>
      <c r="AH8" s="323" t="s">
        <v>37</v>
      </c>
      <c r="AI8" s="323" t="s">
        <v>31</v>
      </c>
      <c r="AJ8" s="324" t="s">
        <v>32</v>
      </c>
      <c r="AK8" s="280">
        <v>2</v>
      </c>
      <c r="AL8" s="322"/>
      <c r="AM8" s="323"/>
      <c r="AN8" s="324"/>
      <c r="AO8" s="325"/>
      <c r="AP8" s="323"/>
      <c r="AQ8" s="324"/>
      <c r="AR8" s="280">
        <v>0</v>
      </c>
      <c r="AS8" s="322" t="s">
        <v>46</v>
      </c>
      <c r="AT8" s="323" t="s">
        <v>31</v>
      </c>
      <c r="AU8" s="324" t="s">
        <v>32</v>
      </c>
      <c r="AV8" s="325" t="s">
        <v>41</v>
      </c>
      <c r="AW8" s="323" t="s">
        <v>31</v>
      </c>
      <c r="AX8" s="324" t="s">
        <v>32</v>
      </c>
      <c r="AY8" s="137"/>
    </row>
    <row r="9" spans="1:51" ht="19.5" customHeight="1">
      <c r="A9" s="517" t="s">
        <v>111</v>
      </c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9"/>
      <c r="AY9" s="153"/>
    </row>
    <row r="10" spans="1:51" ht="41.25" customHeight="1">
      <c r="A10" s="396" t="s">
        <v>136</v>
      </c>
      <c r="B10" s="349" t="str">
        <f>Веселов!A9</f>
        <v>Павловский парк</v>
      </c>
      <c r="C10" s="322" t="s">
        <v>35</v>
      </c>
      <c r="D10" s="323" t="s">
        <v>31</v>
      </c>
      <c r="E10" s="324" t="s">
        <v>32</v>
      </c>
      <c r="F10" s="325" t="s">
        <v>37</v>
      </c>
      <c r="G10" s="323" t="s">
        <v>31</v>
      </c>
      <c r="H10" s="324" t="s">
        <v>32</v>
      </c>
      <c r="I10" s="280"/>
      <c r="J10" s="322"/>
      <c r="K10" s="323"/>
      <c r="L10" s="324"/>
      <c r="M10" s="325"/>
      <c r="N10" s="323"/>
      <c r="O10" s="324"/>
      <c r="P10" s="280"/>
      <c r="Q10" s="322" t="s">
        <v>35</v>
      </c>
      <c r="R10" s="323" t="s">
        <v>31</v>
      </c>
      <c r="S10" s="324" t="s">
        <v>32</v>
      </c>
      <c r="T10" s="325" t="s">
        <v>37</v>
      </c>
      <c r="U10" s="323" t="s">
        <v>31</v>
      </c>
      <c r="V10" s="324" t="s">
        <v>32</v>
      </c>
      <c r="W10" s="280"/>
      <c r="X10" s="322" t="s">
        <v>35</v>
      </c>
      <c r="Y10" s="323" t="s">
        <v>31</v>
      </c>
      <c r="Z10" s="324" t="s">
        <v>32</v>
      </c>
      <c r="AA10" s="325" t="s">
        <v>37</v>
      </c>
      <c r="AB10" s="323" t="s">
        <v>31</v>
      </c>
      <c r="AC10" s="324" t="s">
        <v>32</v>
      </c>
      <c r="AD10" s="280"/>
      <c r="AE10" s="322" t="s">
        <v>35</v>
      </c>
      <c r="AF10" s="323" t="s">
        <v>31</v>
      </c>
      <c r="AG10" s="324" t="s">
        <v>32</v>
      </c>
      <c r="AH10" s="325" t="s">
        <v>37</v>
      </c>
      <c r="AI10" s="323" t="s">
        <v>31</v>
      </c>
      <c r="AJ10" s="324" t="s">
        <v>32</v>
      </c>
      <c r="AK10" s="280"/>
      <c r="AL10" s="372" t="s">
        <v>58</v>
      </c>
      <c r="AM10" s="383" t="s">
        <v>31</v>
      </c>
      <c r="AN10" s="385" t="s">
        <v>32</v>
      </c>
      <c r="AO10" s="383" t="s">
        <v>40</v>
      </c>
      <c r="AP10" s="383" t="s">
        <v>31</v>
      </c>
      <c r="AQ10" s="324" t="s">
        <v>32</v>
      </c>
      <c r="AR10" s="397"/>
      <c r="AS10" s="372" t="s">
        <v>58</v>
      </c>
      <c r="AT10" s="383" t="s">
        <v>31</v>
      </c>
      <c r="AU10" s="385" t="s">
        <v>32</v>
      </c>
      <c r="AV10" s="383" t="s">
        <v>40</v>
      </c>
      <c r="AW10" s="383" t="s">
        <v>31</v>
      </c>
      <c r="AX10" s="324" t="s">
        <v>32</v>
      </c>
      <c r="AY10" s="153" t="e">
        <f>(#REF!-#REF!)+(#REF!-#REF!)</f>
        <v>#REF!</v>
      </c>
    </row>
    <row r="11" spans="1:51" ht="19.5" customHeight="1">
      <c r="A11" s="517" t="s">
        <v>112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9"/>
      <c r="AY11" s="163" t="e">
        <f>(#REF!-#REF!)+(#REF!-#REF!)</f>
        <v>#REF!</v>
      </c>
    </row>
    <row r="12" spans="1:51" ht="63.75" customHeight="1">
      <c r="A12" s="348" t="s">
        <v>153</v>
      </c>
      <c r="B12" s="395" t="str">
        <f>Березин!A6</f>
        <v>Стадион "Павловск", г. Павловск, ул. Садовая, д. 20 - Павловский парк</v>
      </c>
      <c r="C12" s="322" t="s">
        <v>41</v>
      </c>
      <c r="D12" s="323" t="s">
        <v>31</v>
      </c>
      <c r="E12" s="324" t="s">
        <v>32</v>
      </c>
      <c r="F12" s="325" t="s">
        <v>35</v>
      </c>
      <c r="G12" s="323" t="s">
        <v>31</v>
      </c>
      <c r="H12" s="324" t="s">
        <v>32</v>
      </c>
      <c r="I12" s="280">
        <f>(F12-C12)+(H12-E12)</f>
        <v>2</v>
      </c>
      <c r="J12" s="276" t="s">
        <v>41</v>
      </c>
      <c r="K12" s="276" t="s">
        <v>31</v>
      </c>
      <c r="L12" s="276" t="s">
        <v>32</v>
      </c>
      <c r="M12" s="277" t="s">
        <v>35</v>
      </c>
      <c r="N12" s="276" t="s">
        <v>31</v>
      </c>
      <c r="O12" s="160" t="s">
        <v>32</v>
      </c>
      <c r="P12" s="280">
        <f>(M12-J12)+(O12-L12)</f>
        <v>2</v>
      </c>
      <c r="Q12" s="322" t="s">
        <v>41</v>
      </c>
      <c r="R12" s="323" t="s">
        <v>31</v>
      </c>
      <c r="S12" s="324" t="s">
        <v>32</v>
      </c>
      <c r="T12" s="325" t="s">
        <v>35</v>
      </c>
      <c r="U12" s="323" t="s">
        <v>31</v>
      </c>
      <c r="V12" s="324" t="s">
        <v>32</v>
      </c>
      <c r="W12" s="280">
        <f>(T12-Q12)+(V12-S12)</f>
        <v>2</v>
      </c>
      <c r="X12" s="276" t="s">
        <v>41</v>
      </c>
      <c r="Y12" s="276" t="s">
        <v>31</v>
      </c>
      <c r="Z12" s="276" t="s">
        <v>32</v>
      </c>
      <c r="AA12" s="277" t="s">
        <v>35</v>
      </c>
      <c r="AB12" s="276" t="s">
        <v>31</v>
      </c>
      <c r="AC12" s="160" t="s">
        <v>32</v>
      </c>
      <c r="AD12" s="280">
        <f>(AA12-X12)+(AC12-Z12)</f>
        <v>2</v>
      </c>
      <c r="AE12" s="322" t="s">
        <v>41</v>
      </c>
      <c r="AF12" s="323" t="s">
        <v>31</v>
      </c>
      <c r="AG12" s="324" t="s">
        <v>32</v>
      </c>
      <c r="AH12" s="323" t="s">
        <v>35</v>
      </c>
      <c r="AI12" s="323" t="s">
        <v>31</v>
      </c>
      <c r="AJ12" s="324" t="s">
        <v>32</v>
      </c>
      <c r="AK12" s="280">
        <f aca="true" t="shared" si="0" ref="AK12">(AH12-AE12)+(AJ12-AG12)</f>
        <v>2</v>
      </c>
      <c r="AL12" s="221">
        <v>10</v>
      </c>
      <c r="AM12" s="276" t="s">
        <v>31</v>
      </c>
      <c r="AN12" s="276" t="s">
        <v>32</v>
      </c>
      <c r="AO12" s="277">
        <v>12</v>
      </c>
      <c r="AP12" s="276" t="s">
        <v>31</v>
      </c>
      <c r="AQ12" s="160" t="s">
        <v>32</v>
      </c>
      <c r="AR12" s="280">
        <f>(AO12-AL12)+(AQ12-AN12)</f>
        <v>2</v>
      </c>
      <c r="AS12" s="322"/>
      <c r="AT12" s="323"/>
      <c r="AU12" s="324"/>
      <c r="AV12" s="325"/>
      <c r="AW12" s="323"/>
      <c r="AX12" s="324"/>
      <c r="AY12" s="160"/>
    </row>
    <row r="13" spans="1:51" ht="19.5" customHeight="1">
      <c r="A13" s="517" t="s">
        <v>116</v>
      </c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8"/>
      <c r="AW13" s="518"/>
      <c r="AX13" s="519"/>
      <c r="AY13" s="135"/>
    </row>
    <row r="14" spans="1:51" ht="66" customHeight="1">
      <c r="A14" s="357" t="s">
        <v>144</v>
      </c>
      <c r="B14" s="355" t="str">
        <f>Фролов!A6</f>
        <v>Тренажерный зал, стадион  ЛГУ им. А.С. Пушкина,                                      г. Пушкин,  Петербургское ш., д. 10</v>
      </c>
      <c r="C14" s="362"/>
      <c r="D14" s="363"/>
      <c r="E14" s="546" t="s">
        <v>205</v>
      </c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46"/>
      <c r="AC14" s="546"/>
      <c r="AD14" s="546"/>
      <c r="AE14" s="546"/>
      <c r="AF14" s="546"/>
      <c r="AG14" s="546"/>
      <c r="AH14" s="546"/>
      <c r="AI14" s="546"/>
      <c r="AJ14" s="546"/>
      <c r="AK14" s="546"/>
      <c r="AL14" s="546"/>
      <c r="AM14" s="546"/>
      <c r="AN14" s="546"/>
      <c r="AO14" s="546"/>
      <c r="AP14" s="546"/>
      <c r="AQ14" s="546"/>
      <c r="AR14" s="546"/>
      <c r="AS14" s="546"/>
      <c r="AT14" s="546"/>
      <c r="AU14" s="546"/>
      <c r="AV14" s="546"/>
      <c r="AW14" s="546"/>
      <c r="AX14" s="547"/>
      <c r="AY14" s="135"/>
    </row>
    <row r="15" spans="1:51" ht="19.5" customHeight="1">
      <c r="A15" s="517" t="s">
        <v>115</v>
      </c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9"/>
      <c r="AY15" s="135"/>
    </row>
    <row r="16" spans="1:51" ht="59.25" customHeight="1">
      <c r="A16" s="529" t="s">
        <v>140</v>
      </c>
      <c r="B16" s="349" t="s">
        <v>203</v>
      </c>
      <c r="C16" s="386" t="s">
        <v>38</v>
      </c>
      <c r="D16" s="387" t="s">
        <v>31</v>
      </c>
      <c r="E16" s="163">
        <v>30</v>
      </c>
      <c r="F16" s="387" t="s">
        <v>41</v>
      </c>
      <c r="G16" s="387" t="s">
        <v>31</v>
      </c>
      <c r="H16" s="391">
        <v>30</v>
      </c>
      <c r="I16" s="387"/>
      <c r="J16" s="386"/>
      <c r="K16" s="387"/>
      <c r="L16" s="163"/>
      <c r="M16" s="387"/>
      <c r="N16" s="387"/>
      <c r="O16" s="387"/>
      <c r="P16" s="387"/>
      <c r="Q16" s="386"/>
      <c r="R16" s="387"/>
      <c r="S16" s="163"/>
      <c r="T16" s="387"/>
      <c r="U16" s="387"/>
      <c r="V16" s="387"/>
      <c r="W16" s="387"/>
      <c r="X16" s="386"/>
      <c r="Y16" s="387"/>
      <c r="Z16" s="163"/>
      <c r="AA16" s="387"/>
      <c r="AB16" s="387"/>
      <c r="AC16" s="387"/>
      <c r="AD16" s="387"/>
      <c r="AE16" s="386"/>
      <c r="AF16" s="387"/>
      <c r="AG16" s="163"/>
      <c r="AH16" s="387"/>
      <c r="AI16" s="387"/>
      <c r="AJ16" s="387"/>
      <c r="AK16" s="387"/>
      <c r="AL16" s="386"/>
      <c r="AM16" s="387"/>
      <c r="AN16" s="163"/>
      <c r="AO16" s="387"/>
      <c r="AP16" s="387"/>
      <c r="AQ16" s="387"/>
      <c r="AR16" s="387"/>
      <c r="AS16" s="392"/>
      <c r="AT16" s="393"/>
      <c r="AU16" s="391"/>
      <c r="AV16" s="393"/>
      <c r="AW16" s="393"/>
      <c r="AX16" s="391"/>
      <c r="AY16" s="135"/>
    </row>
    <row r="17" spans="1:51" ht="42.75" customHeight="1">
      <c r="A17" s="530"/>
      <c r="B17" s="394" t="s">
        <v>204</v>
      </c>
      <c r="C17" s="386"/>
      <c r="D17" s="387"/>
      <c r="E17" s="163"/>
      <c r="F17" s="387"/>
      <c r="G17" s="387"/>
      <c r="H17" s="387"/>
      <c r="I17" s="387"/>
      <c r="J17" s="386"/>
      <c r="K17" s="387"/>
      <c r="L17" s="163"/>
      <c r="M17" s="387"/>
      <c r="N17" s="387"/>
      <c r="O17" s="387"/>
      <c r="P17" s="387"/>
      <c r="Q17" s="392">
        <v>16</v>
      </c>
      <c r="R17" s="393" t="s">
        <v>31</v>
      </c>
      <c r="S17" s="391" t="s">
        <v>32</v>
      </c>
      <c r="T17" s="393">
        <v>19</v>
      </c>
      <c r="U17" s="393" t="s">
        <v>31</v>
      </c>
      <c r="V17" s="393" t="s">
        <v>32</v>
      </c>
      <c r="W17" s="387"/>
      <c r="X17" s="386"/>
      <c r="Y17" s="387"/>
      <c r="Z17" s="163"/>
      <c r="AA17" s="387"/>
      <c r="AB17" s="387"/>
      <c r="AC17" s="387"/>
      <c r="AD17" s="387"/>
      <c r="AE17" s="386"/>
      <c r="AF17" s="387"/>
      <c r="AG17" s="163"/>
      <c r="AH17" s="387"/>
      <c r="AI17" s="387"/>
      <c r="AJ17" s="387"/>
      <c r="AK17" s="387"/>
      <c r="AL17" s="386">
        <v>14</v>
      </c>
      <c r="AM17" s="387" t="s">
        <v>31</v>
      </c>
      <c r="AN17" s="163" t="s">
        <v>32</v>
      </c>
      <c r="AO17" s="387">
        <v>18</v>
      </c>
      <c r="AP17" s="387" t="s">
        <v>31</v>
      </c>
      <c r="AQ17" s="387" t="s">
        <v>32</v>
      </c>
      <c r="AR17" s="387"/>
      <c r="AS17" s="392"/>
      <c r="AT17" s="393"/>
      <c r="AU17" s="391"/>
      <c r="AV17" s="393"/>
      <c r="AW17" s="393"/>
      <c r="AX17" s="391"/>
      <c r="AY17" s="135"/>
    </row>
    <row r="18" spans="1:51" ht="42" customHeight="1">
      <c r="A18" s="530"/>
      <c r="B18" s="365" t="s">
        <v>101</v>
      </c>
      <c r="C18" s="364"/>
      <c r="D18" s="548" t="s">
        <v>205</v>
      </c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548"/>
      <c r="AX18" s="549"/>
      <c r="AY18" s="135"/>
    </row>
    <row r="19" spans="1:51" ht="29.25" customHeight="1">
      <c r="A19" s="529" t="s">
        <v>149</v>
      </c>
      <c r="B19" s="531" t="str">
        <f>Рудков!A6</f>
        <v>Стадион, тир стадиона "Павловск", г.Павловск, ул. Садовая, д. 20 Б</v>
      </c>
      <c r="C19" s="322"/>
      <c r="D19" s="323"/>
      <c r="E19" s="324"/>
      <c r="F19" s="325"/>
      <c r="G19" s="323"/>
      <c r="H19" s="324"/>
      <c r="I19" s="282"/>
      <c r="J19" s="372"/>
      <c r="K19" s="383"/>
      <c r="L19" s="385"/>
      <c r="M19" s="383"/>
      <c r="N19" s="383"/>
      <c r="O19" s="324"/>
      <c r="P19" s="282">
        <v>3</v>
      </c>
      <c r="Q19" s="322" t="s">
        <v>36</v>
      </c>
      <c r="R19" s="323" t="s">
        <v>31</v>
      </c>
      <c r="S19" s="324" t="s">
        <v>34</v>
      </c>
      <c r="T19" s="325" t="s">
        <v>43</v>
      </c>
      <c r="U19" s="323" t="s">
        <v>31</v>
      </c>
      <c r="V19" s="324" t="s">
        <v>34</v>
      </c>
      <c r="W19" s="282">
        <v>0.041666666666666664</v>
      </c>
      <c r="X19" s="322"/>
      <c r="Y19" s="323"/>
      <c r="Z19" s="324"/>
      <c r="AA19" s="325"/>
      <c r="AB19" s="323"/>
      <c r="AC19" s="324"/>
      <c r="AD19" s="282">
        <v>0</v>
      </c>
      <c r="AE19" s="372"/>
      <c r="AF19" s="383"/>
      <c r="AG19" s="385"/>
      <c r="AH19" s="383"/>
      <c r="AI19" s="383"/>
      <c r="AJ19" s="324"/>
      <c r="AK19" s="282">
        <v>0</v>
      </c>
      <c r="AL19" s="322" t="s">
        <v>58</v>
      </c>
      <c r="AM19" s="323" t="s">
        <v>31</v>
      </c>
      <c r="AN19" s="324" t="s">
        <v>32</v>
      </c>
      <c r="AO19" s="325" t="s">
        <v>39</v>
      </c>
      <c r="AP19" s="323" t="s">
        <v>31</v>
      </c>
      <c r="AQ19" s="324" t="s">
        <v>32</v>
      </c>
      <c r="AR19" s="282"/>
      <c r="AS19" s="322"/>
      <c r="AT19" s="323"/>
      <c r="AU19" s="324"/>
      <c r="AV19" s="325"/>
      <c r="AW19" s="323"/>
      <c r="AX19" s="324"/>
      <c r="AY19" s="164" t="e">
        <f>TIME(#REF!-#REF!,#REF!-#REF!,0)</f>
        <v>#REF!</v>
      </c>
    </row>
    <row r="20" spans="1:54" ht="29.25" customHeight="1">
      <c r="A20" s="530"/>
      <c r="B20" s="532"/>
      <c r="C20" s="322"/>
      <c r="D20" s="323"/>
      <c r="E20" s="324"/>
      <c r="F20" s="323"/>
      <c r="G20" s="323"/>
      <c r="H20" s="324"/>
      <c r="I20" s="282"/>
      <c r="J20" s="372"/>
      <c r="K20" s="383"/>
      <c r="L20" s="385"/>
      <c r="M20" s="383"/>
      <c r="N20" s="383"/>
      <c r="O20" s="324"/>
      <c r="P20" s="282">
        <v>0</v>
      </c>
      <c r="Q20" s="322"/>
      <c r="R20" s="323"/>
      <c r="S20" s="324"/>
      <c r="T20" s="323"/>
      <c r="U20" s="323"/>
      <c r="V20" s="324"/>
      <c r="W20" s="282">
        <v>0</v>
      </c>
      <c r="X20" s="322"/>
      <c r="Y20" s="323"/>
      <c r="Z20" s="324"/>
      <c r="AA20" s="323"/>
      <c r="AB20" s="323"/>
      <c r="AC20" s="324"/>
      <c r="AD20" s="282">
        <v>0</v>
      </c>
      <c r="AE20" s="372"/>
      <c r="AF20" s="383"/>
      <c r="AG20" s="385"/>
      <c r="AH20" s="383"/>
      <c r="AI20" s="383"/>
      <c r="AJ20" s="324"/>
      <c r="AK20" s="282">
        <v>0</v>
      </c>
      <c r="AL20" s="322" t="s">
        <v>40</v>
      </c>
      <c r="AM20" s="323" t="s">
        <v>31</v>
      </c>
      <c r="AN20" s="324" t="s">
        <v>32</v>
      </c>
      <c r="AO20" s="323" t="s">
        <v>41</v>
      </c>
      <c r="AP20" s="323" t="s">
        <v>31</v>
      </c>
      <c r="AQ20" s="324" t="s">
        <v>32</v>
      </c>
      <c r="AR20" s="282">
        <v>0</v>
      </c>
      <c r="AS20" s="322"/>
      <c r="AT20" s="323"/>
      <c r="AU20" s="324"/>
      <c r="AV20" s="325"/>
      <c r="AW20" s="323"/>
      <c r="AX20" s="324"/>
      <c r="AY20" s="164" t="e">
        <f>TIME(#REF!-#REF!,#REF!-#REF!,0)</f>
        <v>#REF!</v>
      </c>
      <c r="BB20" s="81" t="s">
        <v>141</v>
      </c>
    </row>
    <row r="21" spans="1:51" ht="42.75" customHeight="1">
      <c r="A21" s="530"/>
      <c r="B21" s="365" t="str">
        <f>Рудков!A8</f>
        <v>Бассейн ГБОУ лицея                      № 410, г. Пушкин, ул. Кедринская, д. 10  А</v>
      </c>
      <c r="C21" s="358"/>
      <c r="D21" s="550" t="s">
        <v>205</v>
      </c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0"/>
      <c r="AH21" s="550"/>
      <c r="AI21" s="550"/>
      <c r="AJ21" s="550"/>
      <c r="AK21" s="550"/>
      <c r="AL21" s="550"/>
      <c r="AM21" s="550"/>
      <c r="AN21" s="550"/>
      <c r="AO21" s="550"/>
      <c r="AP21" s="550"/>
      <c r="AQ21" s="550"/>
      <c r="AR21" s="550"/>
      <c r="AS21" s="550"/>
      <c r="AT21" s="550"/>
      <c r="AU21" s="550"/>
      <c r="AV21" s="550"/>
      <c r="AW21" s="550"/>
      <c r="AX21" s="551"/>
      <c r="AY21" s="164" t="e">
        <f>TIME(#REF!-#REF!,#REF!-#REF!,0)</f>
        <v>#REF!</v>
      </c>
    </row>
    <row r="22" spans="1:51" ht="56.25" customHeight="1">
      <c r="A22" s="530"/>
      <c r="B22" s="394" t="s">
        <v>202</v>
      </c>
      <c r="C22" s="372" t="s">
        <v>38</v>
      </c>
      <c r="D22" s="383" t="s">
        <v>31</v>
      </c>
      <c r="E22" s="385" t="s">
        <v>34</v>
      </c>
      <c r="F22" s="372" t="s">
        <v>41</v>
      </c>
      <c r="G22" s="383" t="s">
        <v>31</v>
      </c>
      <c r="H22" s="385" t="s">
        <v>34</v>
      </c>
      <c r="I22" s="408" t="s">
        <v>34</v>
      </c>
      <c r="J22" s="372" t="s">
        <v>36</v>
      </c>
      <c r="K22" s="383" t="s">
        <v>31</v>
      </c>
      <c r="L22" s="385" t="s">
        <v>34</v>
      </c>
      <c r="M22" s="372" t="s">
        <v>43</v>
      </c>
      <c r="N22" s="383" t="s">
        <v>31</v>
      </c>
      <c r="O22" s="385" t="s">
        <v>34</v>
      </c>
      <c r="P22" s="408">
        <v>0</v>
      </c>
      <c r="Q22" s="372"/>
      <c r="R22" s="383"/>
      <c r="S22" s="385"/>
      <c r="T22" s="372"/>
      <c r="U22" s="383"/>
      <c r="V22" s="385"/>
      <c r="W22" s="408">
        <v>0.041666666666666664</v>
      </c>
      <c r="X22" s="372" t="s">
        <v>58</v>
      </c>
      <c r="Y22" s="383" t="s">
        <v>31</v>
      </c>
      <c r="Z22" s="385" t="s">
        <v>32</v>
      </c>
      <c r="AA22" s="372" t="s">
        <v>39</v>
      </c>
      <c r="AB22" s="383" t="s">
        <v>31</v>
      </c>
      <c r="AC22" s="385" t="s">
        <v>32</v>
      </c>
      <c r="AD22" s="408">
        <v>0</v>
      </c>
      <c r="AE22" s="372"/>
      <c r="AF22" s="383"/>
      <c r="AG22" s="385"/>
      <c r="AH22" s="372"/>
      <c r="AI22" s="383"/>
      <c r="AJ22" s="385"/>
      <c r="AK22" s="408">
        <v>0</v>
      </c>
      <c r="AL22" s="372"/>
      <c r="AM22" s="383"/>
      <c r="AN22" s="385"/>
      <c r="AO22" s="372"/>
      <c r="AP22" s="383"/>
      <c r="AQ22" s="385"/>
      <c r="AR22" s="408">
        <v>0.125</v>
      </c>
      <c r="AS22" s="372" t="s">
        <v>58</v>
      </c>
      <c r="AT22" s="383" t="s">
        <v>31</v>
      </c>
      <c r="AU22" s="385" t="s">
        <v>32</v>
      </c>
      <c r="AV22" s="372" t="s">
        <v>39</v>
      </c>
      <c r="AW22" s="383" t="s">
        <v>31</v>
      </c>
      <c r="AX22" s="385" t="s">
        <v>32</v>
      </c>
      <c r="AY22" s="164" t="e">
        <f>TIME(#REF!-#REF!,#REF!-#REF!,0)</f>
        <v>#REF!</v>
      </c>
    </row>
    <row r="23" spans="1:51" ht="28.5" customHeight="1">
      <c r="A23" s="517" t="s">
        <v>156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8"/>
      <c r="AS23" s="518"/>
      <c r="AT23" s="518"/>
      <c r="AU23" s="518"/>
      <c r="AV23" s="518"/>
      <c r="AW23" s="518"/>
      <c r="AX23" s="519"/>
      <c r="AY23" s="161" t="e">
        <f>(#REF!-#REF!)+(#REF!-#REF!)</f>
        <v>#REF!</v>
      </c>
    </row>
    <row r="24" spans="1:51" ht="56.25" customHeight="1">
      <c r="A24" s="409" t="s">
        <v>145</v>
      </c>
      <c r="B24" s="410" t="s">
        <v>66</v>
      </c>
      <c r="C24" s="382"/>
      <c r="D24" s="383"/>
      <c r="E24" s="384"/>
      <c r="F24" s="382"/>
      <c r="G24" s="383"/>
      <c r="H24" s="384"/>
      <c r="I24" s="281">
        <v>0</v>
      </c>
      <c r="J24" s="372" t="s">
        <v>41</v>
      </c>
      <c r="K24" s="383" t="s">
        <v>31</v>
      </c>
      <c r="L24" s="385" t="s">
        <v>32</v>
      </c>
      <c r="M24" s="372" t="s">
        <v>45</v>
      </c>
      <c r="N24" s="383" t="s">
        <v>31</v>
      </c>
      <c r="O24" s="385" t="s">
        <v>32</v>
      </c>
      <c r="P24" s="280">
        <v>2</v>
      </c>
      <c r="Q24" s="372"/>
      <c r="R24" s="383"/>
      <c r="S24" s="385"/>
      <c r="T24" s="372"/>
      <c r="U24" s="383"/>
      <c r="V24" s="385"/>
      <c r="W24" s="280">
        <v>0</v>
      </c>
      <c r="X24" s="372" t="s">
        <v>41</v>
      </c>
      <c r="Y24" s="383" t="s">
        <v>31</v>
      </c>
      <c r="Z24" s="385" t="s">
        <v>32</v>
      </c>
      <c r="AA24" s="372" t="s">
        <v>45</v>
      </c>
      <c r="AB24" s="383" t="s">
        <v>31</v>
      </c>
      <c r="AC24" s="385" t="s">
        <v>32</v>
      </c>
      <c r="AD24" s="280">
        <v>1</v>
      </c>
      <c r="AE24" s="372"/>
      <c r="AF24" s="383"/>
      <c r="AG24" s="385"/>
      <c r="AH24" s="372"/>
      <c r="AI24" s="383"/>
      <c r="AJ24" s="385"/>
      <c r="AK24" s="280">
        <v>0</v>
      </c>
      <c r="AL24" s="372"/>
      <c r="AM24" s="383"/>
      <c r="AN24" s="385"/>
      <c r="AO24" s="372"/>
      <c r="AP24" s="383"/>
      <c r="AQ24" s="385"/>
      <c r="AR24" s="280">
        <v>0</v>
      </c>
      <c r="AS24" s="372" t="s">
        <v>36</v>
      </c>
      <c r="AT24" s="383" t="s">
        <v>31</v>
      </c>
      <c r="AU24" s="385" t="s">
        <v>32</v>
      </c>
      <c r="AV24" s="372" t="s">
        <v>41</v>
      </c>
      <c r="AW24" s="383" t="s">
        <v>31</v>
      </c>
      <c r="AX24" s="385" t="s">
        <v>32</v>
      </c>
      <c r="AY24" s="352" t="e">
        <f>(#REF!-#REF!)+(#REF!-#REF!)</f>
        <v>#REF!</v>
      </c>
    </row>
    <row r="25" spans="1:51" ht="25.5" customHeight="1">
      <c r="A25" s="517" t="s">
        <v>157</v>
      </c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518"/>
      <c r="AS25" s="518"/>
      <c r="AT25" s="518"/>
      <c r="AU25" s="518"/>
      <c r="AV25" s="518"/>
      <c r="AW25" s="518"/>
      <c r="AX25" s="519"/>
      <c r="AY25" s="165"/>
    </row>
    <row r="26" spans="1:51" ht="55.5" customHeight="1">
      <c r="A26" s="354" t="s">
        <v>154</v>
      </c>
      <c r="B26" s="350" t="str">
        <f>Сарапкин!A9</f>
        <v>ЦФКСЗ "Царское Село",                       г. Пушкин, ул. Ленинградская, д. 83, лит. Б</v>
      </c>
      <c r="C26" s="388"/>
      <c r="D26" s="186"/>
      <c r="E26" s="389"/>
      <c r="F26" s="388"/>
      <c r="G26" s="186"/>
      <c r="H26" s="389"/>
      <c r="I26" s="390">
        <v>0</v>
      </c>
      <c r="J26" s="388" t="s">
        <v>41</v>
      </c>
      <c r="K26" s="186" t="s">
        <v>31</v>
      </c>
      <c r="L26" s="389" t="s">
        <v>32</v>
      </c>
      <c r="M26" s="186" t="s">
        <v>45</v>
      </c>
      <c r="N26" s="186" t="s">
        <v>31</v>
      </c>
      <c r="O26" s="389" t="s">
        <v>32</v>
      </c>
      <c r="P26" s="390">
        <v>2</v>
      </c>
      <c r="Q26" s="388"/>
      <c r="R26" s="186"/>
      <c r="S26" s="389"/>
      <c r="T26" s="186"/>
      <c r="U26" s="186"/>
      <c r="V26" s="389"/>
      <c r="W26" s="390">
        <v>0</v>
      </c>
      <c r="X26" s="388"/>
      <c r="Y26" s="186"/>
      <c r="Z26" s="389"/>
      <c r="AA26" s="388"/>
      <c r="AB26" s="186"/>
      <c r="AC26" s="389"/>
      <c r="AD26" s="390">
        <v>2</v>
      </c>
      <c r="AE26" s="388" t="s">
        <v>41</v>
      </c>
      <c r="AF26" s="186" t="s">
        <v>31</v>
      </c>
      <c r="AG26" s="389" t="s">
        <v>32</v>
      </c>
      <c r="AH26" s="186" t="s">
        <v>45</v>
      </c>
      <c r="AI26" s="186" t="s">
        <v>31</v>
      </c>
      <c r="AJ26" s="389" t="s">
        <v>32</v>
      </c>
      <c r="AK26" s="390">
        <v>0</v>
      </c>
      <c r="AL26" s="388"/>
      <c r="AM26" s="186"/>
      <c r="AN26" s="389"/>
      <c r="AO26" s="388"/>
      <c r="AP26" s="186"/>
      <c r="AQ26" s="389"/>
      <c r="AR26" s="390">
        <v>2</v>
      </c>
      <c r="AS26" s="388"/>
      <c r="AT26" s="186"/>
      <c r="AU26" s="389"/>
      <c r="AV26" s="388"/>
      <c r="AW26" s="186"/>
      <c r="AX26" s="389"/>
      <c r="AY26" s="272"/>
    </row>
    <row r="27" spans="1:50" ht="26.25" customHeight="1">
      <c r="A27" s="517" t="s">
        <v>158</v>
      </c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518"/>
      <c r="AU27" s="518"/>
      <c r="AV27" s="518"/>
      <c r="AW27" s="518"/>
      <c r="AX27" s="519"/>
    </row>
    <row r="28" spans="1:50" ht="48" customHeight="1">
      <c r="A28" s="533" t="s">
        <v>198</v>
      </c>
      <c r="B28" s="395" t="str">
        <f>Волохонский!A7</f>
        <v>п. Шушары, ул. Школьная, д. 22 - хоккейная коробка</v>
      </c>
      <c r="C28" s="387"/>
      <c r="D28" s="387"/>
      <c r="E28" s="387"/>
      <c r="F28" s="386"/>
      <c r="G28" s="387"/>
      <c r="H28" s="163"/>
      <c r="I28" s="387">
        <v>0</v>
      </c>
      <c r="J28" s="387" t="s">
        <v>39</v>
      </c>
      <c r="K28" s="387" t="s">
        <v>31</v>
      </c>
      <c r="L28" s="387" t="s">
        <v>32</v>
      </c>
      <c r="M28" s="386" t="s">
        <v>40</v>
      </c>
      <c r="N28" s="387" t="s">
        <v>31</v>
      </c>
      <c r="O28" s="163" t="s">
        <v>32</v>
      </c>
      <c r="P28" s="387"/>
      <c r="Q28" s="387"/>
      <c r="R28" s="387"/>
      <c r="S28" s="387"/>
      <c r="T28" s="386"/>
      <c r="U28" s="387"/>
      <c r="V28" s="163"/>
      <c r="W28" s="387"/>
      <c r="X28" s="387" t="s">
        <v>39</v>
      </c>
      <c r="Y28" s="387" t="s">
        <v>31</v>
      </c>
      <c r="Z28" s="387" t="s">
        <v>32</v>
      </c>
      <c r="AA28" s="386" t="s">
        <v>40</v>
      </c>
      <c r="AB28" s="387" t="s">
        <v>31</v>
      </c>
      <c r="AC28" s="163" t="s">
        <v>32</v>
      </c>
      <c r="AD28" s="387"/>
      <c r="AE28" s="387"/>
      <c r="AF28" s="387"/>
      <c r="AG28" s="387"/>
      <c r="AH28" s="386"/>
      <c r="AI28" s="387"/>
      <c r="AJ28" s="163"/>
      <c r="AK28" s="387"/>
      <c r="AL28" s="387"/>
      <c r="AM28" s="387"/>
      <c r="AN28" s="387"/>
      <c r="AO28" s="386"/>
      <c r="AP28" s="387"/>
      <c r="AQ28" s="163"/>
      <c r="AR28" s="387">
        <v>0</v>
      </c>
      <c r="AS28" s="387" t="s">
        <v>39</v>
      </c>
      <c r="AT28" s="387" t="s">
        <v>31</v>
      </c>
      <c r="AU28" s="387" t="s">
        <v>32</v>
      </c>
      <c r="AV28" s="386" t="s">
        <v>40</v>
      </c>
      <c r="AW28" s="387" t="s">
        <v>31</v>
      </c>
      <c r="AX28" s="163" t="s">
        <v>32</v>
      </c>
    </row>
    <row r="29" spans="1:50" ht="53.25" customHeight="1">
      <c r="A29" s="534"/>
      <c r="B29" s="395" t="str">
        <f>Волохонский!A9</f>
        <v xml:space="preserve">г. Пушкин, ул. Железнодорожная, 56 – хоккейная коробка </v>
      </c>
      <c r="C29" s="403"/>
      <c r="D29" s="404"/>
      <c r="E29" s="405"/>
      <c r="F29" s="406"/>
      <c r="G29" s="404"/>
      <c r="H29" s="405"/>
      <c r="I29" s="407"/>
      <c r="J29" s="403" t="s">
        <v>43</v>
      </c>
      <c r="K29" s="404" t="s">
        <v>31</v>
      </c>
      <c r="L29" s="405" t="s">
        <v>32</v>
      </c>
      <c r="M29" s="404" t="s">
        <v>45</v>
      </c>
      <c r="N29" s="404" t="s">
        <v>31</v>
      </c>
      <c r="O29" s="405" t="s">
        <v>32</v>
      </c>
      <c r="P29" s="407"/>
      <c r="Q29" s="403"/>
      <c r="R29" s="404"/>
      <c r="S29" s="405"/>
      <c r="T29" s="404"/>
      <c r="U29" s="404"/>
      <c r="V29" s="405"/>
      <c r="W29" s="407"/>
      <c r="X29" s="403"/>
      <c r="Y29" s="404"/>
      <c r="Z29" s="405"/>
      <c r="AA29" s="406"/>
      <c r="AB29" s="404"/>
      <c r="AC29" s="405"/>
      <c r="AD29" s="407"/>
      <c r="AE29" s="403" t="s">
        <v>43</v>
      </c>
      <c r="AF29" s="404" t="s">
        <v>31</v>
      </c>
      <c r="AG29" s="405" t="s">
        <v>32</v>
      </c>
      <c r="AH29" s="404" t="s">
        <v>45</v>
      </c>
      <c r="AI29" s="404" t="s">
        <v>31</v>
      </c>
      <c r="AJ29" s="405" t="s">
        <v>32</v>
      </c>
      <c r="AK29" s="407"/>
      <c r="AL29" s="403" t="s">
        <v>57</v>
      </c>
      <c r="AM29" s="404" t="s">
        <v>31</v>
      </c>
      <c r="AN29" s="405" t="s">
        <v>34</v>
      </c>
      <c r="AO29" s="406" t="s">
        <v>47</v>
      </c>
      <c r="AP29" s="404" t="s">
        <v>31</v>
      </c>
      <c r="AQ29" s="405" t="s">
        <v>34</v>
      </c>
      <c r="AR29" s="407"/>
      <c r="AS29" s="403"/>
      <c r="AT29" s="404"/>
      <c r="AU29" s="405"/>
      <c r="AV29" s="406"/>
      <c r="AW29" s="404"/>
      <c r="AX29" s="405"/>
    </row>
    <row r="30" spans="1:51" ht="26.25" customHeight="1">
      <c r="A30" s="517" t="s">
        <v>159</v>
      </c>
      <c r="B30" s="518"/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  <c r="AL30" s="523"/>
      <c r="AM30" s="523"/>
      <c r="AN30" s="523"/>
      <c r="AO30" s="523"/>
      <c r="AP30" s="523"/>
      <c r="AQ30" s="523"/>
      <c r="AR30" s="523"/>
      <c r="AS30" s="523"/>
      <c r="AT30" s="523"/>
      <c r="AU30" s="523"/>
      <c r="AV30" s="523"/>
      <c r="AW30" s="523"/>
      <c r="AX30" s="524"/>
      <c r="AY30" s="169"/>
    </row>
    <row r="31" spans="1:51" ht="70.5" customHeight="1">
      <c r="A31" s="370" t="s">
        <v>150</v>
      </c>
      <c r="B31" s="395" t="str">
        <f>Ширшов!A7</f>
        <v>Стадион, спортивный зал стадиона "Павловск",                                      г. Павловск,                                            ул. Садовая, д. 20</v>
      </c>
      <c r="C31" s="386" t="s">
        <v>36</v>
      </c>
      <c r="D31" s="387" t="s">
        <v>31</v>
      </c>
      <c r="E31" s="163" t="s">
        <v>32</v>
      </c>
      <c r="F31" s="386" t="s">
        <v>45</v>
      </c>
      <c r="G31" s="387" t="s">
        <v>31</v>
      </c>
      <c r="H31" s="163" t="s">
        <v>32</v>
      </c>
      <c r="I31" s="165">
        <v>2</v>
      </c>
      <c r="J31" s="386" t="s">
        <v>40</v>
      </c>
      <c r="K31" s="387" t="s">
        <v>31</v>
      </c>
      <c r="L31" s="163" t="s">
        <v>32</v>
      </c>
      <c r="M31" s="386" t="s">
        <v>41</v>
      </c>
      <c r="N31" s="387" t="s">
        <v>31</v>
      </c>
      <c r="O31" s="163" t="s">
        <v>32</v>
      </c>
      <c r="P31" s="165"/>
      <c r="Q31" s="386"/>
      <c r="R31" s="387"/>
      <c r="S31" s="163"/>
      <c r="T31" s="386"/>
      <c r="U31" s="387"/>
      <c r="V31" s="163"/>
      <c r="W31" s="165"/>
      <c r="X31" s="386" t="s">
        <v>40</v>
      </c>
      <c r="Y31" s="387" t="s">
        <v>31</v>
      </c>
      <c r="Z31" s="163" t="s">
        <v>32</v>
      </c>
      <c r="AA31" s="386" t="s">
        <v>41</v>
      </c>
      <c r="AB31" s="387" t="s">
        <v>31</v>
      </c>
      <c r="AC31" s="163" t="s">
        <v>32</v>
      </c>
      <c r="AD31" s="165"/>
      <c r="AE31" s="386">
        <v>15</v>
      </c>
      <c r="AF31" s="387" t="s">
        <v>31</v>
      </c>
      <c r="AG31" s="163" t="s">
        <v>32</v>
      </c>
      <c r="AH31" s="386">
        <v>21</v>
      </c>
      <c r="AI31" s="387" t="s">
        <v>31</v>
      </c>
      <c r="AJ31" s="163" t="s">
        <v>32</v>
      </c>
      <c r="AK31" s="165"/>
      <c r="AL31" s="386" t="s">
        <v>46</v>
      </c>
      <c r="AM31" s="387" t="s">
        <v>31</v>
      </c>
      <c r="AN31" s="163" t="s">
        <v>32</v>
      </c>
      <c r="AO31" s="386" t="s">
        <v>40</v>
      </c>
      <c r="AP31" s="387" t="s">
        <v>31</v>
      </c>
      <c r="AQ31" s="163" t="s">
        <v>32</v>
      </c>
      <c r="AR31" s="165">
        <v>2</v>
      </c>
      <c r="AS31" s="386" t="s">
        <v>57</v>
      </c>
      <c r="AT31" s="387" t="s">
        <v>31</v>
      </c>
      <c r="AU31" s="163" t="s">
        <v>32</v>
      </c>
      <c r="AV31" s="386" t="s">
        <v>47</v>
      </c>
      <c r="AW31" s="387" t="s">
        <v>31</v>
      </c>
      <c r="AX31" s="163" t="s">
        <v>32</v>
      </c>
      <c r="AY31" s="169"/>
    </row>
    <row r="32" spans="1:51" ht="33" customHeight="1">
      <c r="A32" s="526" t="s">
        <v>174</v>
      </c>
      <c r="B32" s="527"/>
      <c r="C32" s="527"/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527"/>
      <c r="AM32" s="527"/>
      <c r="AN32" s="527"/>
      <c r="AO32" s="527"/>
      <c r="AP32" s="527"/>
      <c r="AQ32" s="527"/>
      <c r="AR32" s="527"/>
      <c r="AS32" s="527"/>
      <c r="AT32" s="527"/>
      <c r="AU32" s="527"/>
      <c r="AV32" s="527"/>
      <c r="AW32" s="527"/>
      <c r="AX32" s="528"/>
      <c r="AY32" s="169"/>
    </row>
    <row r="33" spans="1:51" ht="52.5" customHeight="1">
      <c r="A33" s="409" t="s">
        <v>173</v>
      </c>
      <c r="B33" s="395" t="s">
        <v>66</v>
      </c>
      <c r="C33" s="382"/>
      <c r="D33" s="383"/>
      <c r="E33" s="384"/>
      <c r="F33" s="382"/>
      <c r="G33" s="383"/>
      <c r="H33" s="384"/>
      <c r="I33" s="281">
        <v>0</v>
      </c>
      <c r="J33" s="372" t="s">
        <v>38</v>
      </c>
      <c r="K33" s="383" t="s">
        <v>31</v>
      </c>
      <c r="L33" s="385" t="s">
        <v>32</v>
      </c>
      <c r="M33" s="372" t="s">
        <v>35</v>
      </c>
      <c r="N33" s="383" t="s">
        <v>31</v>
      </c>
      <c r="O33" s="385" t="s">
        <v>32</v>
      </c>
      <c r="P33" s="280">
        <v>2</v>
      </c>
      <c r="Q33" s="372" t="s">
        <v>38</v>
      </c>
      <c r="R33" s="383" t="s">
        <v>31</v>
      </c>
      <c r="S33" s="385" t="s">
        <v>32</v>
      </c>
      <c r="T33" s="372" t="s">
        <v>35</v>
      </c>
      <c r="U33" s="383" t="s">
        <v>31</v>
      </c>
      <c r="V33" s="385" t="s">
        <v>32</v>
      </c>
      <c r="W33" s="280">
        <v>0</v>
      </c>
      <c r="X33" s="372"/>
      <c r="Y33" s="383"/>
      <c r="Z33" s="385"/>
      <c r="AA33" s="372"/>
      <c r="AB33" s="383"/>
      <c r="AC33" s="385"/>
      <c r="AD33" s="280">
        <v>2</v>
      </c>
      <c r="AE33" s="372"/>
      <c r="AF33" s="383"/>
      <c r="AG33" s="385"/>
      <c r="AH33" s="372"/>
      <c r="AI33" s="383"/>
      <c r="AJ33" s="385"/>
      <c r="AK33" s="280">
        <v>0</v>
      </c>
      <c r="AL33" s="372" t="s">
        <v>46</v>
      </c>
      <c r="AM33" s="383" t="s">
        <v>31</v>
      </c>
      <c r="AN33" s="385" t="s">
        <v>32</v>
      </c>
      <c r="AO33" s="372" t="s">
        <v>38</v>
      </c>
      <c r="AP33" s="383" t="s">
        <v>31</v>
      </c>
      <c r="AQ33" s="385" t="s">
        <v>32</v>
      </c>
      <c r="AR33" s="280">
        <v>0</v>
      </c>
      <c r="AS33" s="372"/>
      <c r="AT33" s="383"/>
      <c r="AU33" s="385"/>
      <c r="AV33" s="372"/>
      <c r="AW33" s="383"/>
      <c r="AX33" s="385"/>
      <c r="AY33" s="161" t="e">
        <f>(#REF!-#REF!)+(#REF!-#REF!)</f>
        <v>#REF!</v>
      </c>
    </row>
    <row r="34" spans="1:51" ht="26.25" customHeight="1">
      <c r="A34" s="517" t="s">
        <v>175</v>
      </c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8"/>
      <c r="AK34" s="518"/>
      <c r="AL34" s="518"/>
      <c r="AM34" s="518"/>
      <c r="AN34" s="518"/>
      <c r="AO34" s="518"/>
      <c r="AP34" s="518"/>
      <c r="AQ34" s="518"/>
      <c r="AR34" s="518"/>
      <c r="AS34" s="518"/>
      <c r="AT34" s="518"/>
      <c r="AU34" s="518"/>
      <c r="AV34" s="518"/>
      <c r="AW34" s="518"/>
      <c r="AX34" s="519"/>
      <c r="AY34" s="169"/>
    </row>
    <row r="35" spans="1:51" ht="65.25" customHeight="1">
      <c r="A35" s="366" t="s">
        <v>151</v>
      </c>
      <c r="B35" s="361" t="s">
        <v>76</v>
      </c>
      <c r="C35" s="367"/>
      <c r="D35" s="359"/>
      <c r="E35" s="368"/>
      <c r="F35" s="367"/>
      <c r="G35" s="359"/>
      <c r="H35" s="368"/>
      <c r="I35" s="369">
        <v>0</v>
      </c>
      <c r="J35" s="358" t="s">
        <v>36</v>
      </c>
      <c r="K35" s="359" t="s">
        <v>31</v>
      </c>
      <c r="L35" s="360" t="s">
        <v>32</v>
      </c>
      <c r="M35" s="358" t="s">
        <v>43</v>
      </c>
      <c r="N35" s="359" t="s">
        <v>31</v>
      </c>
      <c r="O35" s="360" t="s">
        <v>32</v>
      </c>
      <c r="P35" s="356">
        <v>2</v>
      </c>
      <c r="Q35" s="358"/>
      <c r="R35" s="359"/>
      <c r="S35" s="360"/>
      <c r="T35" s="358"/>
      <c r="U35" s="359"/>
      <c r="V35" s="360"/>
      <c r="W35" s="356">
        <v>0</v>
      </c>
      <c r="X35" s="358" t="s">
        <v>36</v>
      </c>
      <c r="Y35" s="359" t="s">
        <v>31</v>
      </c>
      <c r="Z35" s="360" t="s">
        <v>32</v>
      </c>
      <c r="AA35" s="358" t="s">
        <v>43</v>
      </c>
      <c r="AB35" s="359" t="s">
        <v>31</v>
      </c>
      <c r="AC35" s="360" t="s">
        <v>32</v>
      </c>
      <c r="AD35" s="356">
        <v>2</v>
      </c>
      <c r="AE35" s="358"/>
      <c r="AF35" s="359"/>
      <c r="AG35" s="360"/>
      <c r="AH35" s="358"/>
      <c r="AI35" s="359"/>
      <c r="AJ35" s="360"/>
      <c r="AK35" s="356">
        <v>0</v>
      </c>
      <c r="AL35" s="358" t="s">
        <v>36</v>
      </c>
      <c r="AM35" s="359" t="s">
        <v>31</v>
      </c>
      <c r="AN35" s="360" t="s">
        <v>32</v>
      </c>
      <c r="AO35" s="358" t="s">
        <v>43</v>
      </c>
      <c r="AP35" s="359" t="s">
        <v>31</v>
      </c>
      <c r="AQ35" s="360" t="s">
        <v>32</v>
      </c>
      <c r="AR35" s="356">
        <v>2</v>
      </c>
      <c r="AS35" s="358"/>
      <c r="AT35" s="359"/>
      <c r="AU35" s="360"/>
      <c r="AV35" s="358"/>
      <c r="AW35" s="359"/>
      <c r="AX35" s="360"/>
      <c r="AY35" s="169"/>
    </row>
    <row r="36" spans="1:51" ht="27" customHeight="1">
      <c r="A36" s="517" t="s">
        <v>176</v>
      </c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8"/>
      <c r="AU36" s="518"/>
      <c r="AV36" s="518"/>
      <c r="AW36" s="518"/>
      <c r="AX36" s="519"/>
      <c r="AY36" s="135"/>
    </row>
    <row r="37" spans="1:51" ht="56.25" customHeight="1">
      <c r="A37" s="525" t="s">
        <v>155</v>
      </c>
      <c r="B37" s="370" t="s">
        <v>89</v>
      </c>
      <c r="C37" s="372" t="s">
        <v>40</v>
      </c>
      <c r="D37" s="373" t="s">
        <v>31</v>
      </c>
      <c r="E37" s="374" t="s">
        <v>32</v>
      </c>
      <c r="F37" s="373" t="s">
        <v>38</v>
      </c>
      <c r="G37" s="373" t="s">
        <v>31</v>
      </c>
      <c r="H37" s="373" t="s">
        <v>32</v>
      </c>
      <c r="I37" s="375"/>
      <c r="J37" s="375"/>
      <c r="K37" s="373"/>
      <c r="L37" s="374"/>
      <c r="M37" s="373"/>
      <c r="N37" s="373"/>
      <c r="O37" s="373"/>
      <c r="P37" s="373"/>
      <c r="Q37" s="375" t="s">
        <v>46</v>
      </c>
      <c r="R37" s="373" t="s">
        <v>31</v>
      </c>
      <c r="S37" s="374" t="s">
        <v>32</v>
      </c>
      <c r="T37" s="373" t="s">
        <v>38</v>
      </c>
      <c r="U37" s="373" t="s">
        <v>31</v>
      </c>
      <c r="V37" s="373" t="s">
        <v>32</v>
      </c>
      <c r="W37" s="373"/>
      <c r="X37" s="375"/>
      <c r="Y37" s="373"/>
      <c r="Z37" s="374"/>
      <c r="AA37" s="373"/>
      <c r="AB37" s="373"/>
      <c r="AC37" s="373"/>
      <c r="AD37" s="373"/>
      <c r="AE37" s="375" t="s">
        <v>46</v>
      </c>
      <c r="AF37" s="373" t="s">
        <v>31</v>
      </c>
      <c r="AG37" s="374" t="s">
        <v>32</v>
      </c>
      <c r="AH37" s="373" t="s">
        <v>38</v>
      </c>
      <c r="AI37" s="373" t="s">
        <v>31</v>
      </c>
      <c r="AJ37" s="373" t="s">
        <v>32</v>
      </c>
      <c r="AK37" s="373"/>
      <c r="AL37" s="375"/>
      <c r="AM37" s="373"/>
      <c r="AN37" s="374"/>
      <c r="AO37" s="373"/>
      <c r="AP37" s="373"/>
      <c r="AQ37" s="373"/>
      <c r="AR37" s="373"/>
      <c r="AS37" s="375" t="s">
        <v>47</v>
      </c>
      <c r="AT37" s="373" t="s">
        <v>31</v>
      </c>
      <c r="AU37" s="374" t="s">
        <v>32</v>
      </c>
      <c r="AV37" s="373" t="s">
        <v>36</v>
      </c>
      <c r="AW37" s="373" t="s">
        <v>31</v>
      </c>
      <c r="AX37" s="374" t="s">
        <v>32</v>
      </c>
      <c r="AY37" s="135"/>
    </row>
    <row r="38" spans="1:51" ht="66.75" customHeight="1">
      <c r="A38" s="525"/>
      <c r="B38" s="376" t="s">
        <v>161</v>
      </c>
      <c r="C38" s="322" t="s">
        <v>58</v>
      </c>
      <c r="D38" s="377" t="s">
        <v>31</v>
      </c>
      <c r="E38" s="378" t="s">
        <v>32</v>
      </c>
      <c r="F38" s="379" t="s">
        <v>47</v>
      </c>
      <c r="G38" s="377" t="s">
        <v>31</v>
      </c>
      <c r="H38" s="378" t="s">
        <v>32</v>
      </c>
      <c r="I38" s="380">
        <v>2</v>
      </c>
      <c r="J38" s="381" t="s">
        <v>58</v>
      </c>
      <c r="K38" s="377" t="s">
        <v>31</v>
      </c>
      <c r="L38" s="378" t="s">
        <v>32</v>
      </c>
      <c r="M38" s="379" t="s">
        <v>47</v>
      </c>
      <c r="N38" s="377" t="s">
        <v>31</v>
      </c>
      <c r="O38" s="378" t="s">
        <v>32</v>
      </c>
      <c r="P38" s="380">
        <v>2</v>
      </c>
      <c r="Q38" s="381"/>
      <c r="R38" s="377"/>
      <c r="S38" s="378"/>
      <c r="T38" s="379"/>
      <c r="U38" s="377"/>
      <c r="V38" s="378"/>
      <c r="W38" s="380"/>
      <c r="X38" s="381" t="s">
        <v>58</v>
      </c>
      <c r="Y38" s="377" t="s">
        <v>31</v>
      </c>
      <c r="Z38" s="378" t="s">
        <v>32</v>
      </c>
      <c r="AA38" s="379" t="s">
        <v>47</v>
      </c>
      <c r="AB38" s="377" t="s">
        <v>31</v>
      </c>
      <c r="AC38" s="378" t="s">
        <v>32</v>
      </c>
      <c r="AD38" s="380"/>
      <c r="AE38" s="381"/>
      <c r="AF38" s="377"/>
      <c r="AG38" s="378"/>
      <c r="AH38" s="379"/>
      <c r="AI38" s="377"/>
      <c r="AJ38" s="378"/>
      <c r="AK38" s="380">
        <v>0</v>
      </c>
      <c r="AL38" s="381"/>
      <c r="AM38" s="377"/>
      <c r="AN38" s="378"/>
      <c r="AO38" s="379"/>
      <c r="AP38" s="377"/>
      <c r="AQ38" s="378"/>
      <c r="AR38" s="380">
        <v>0</v>
      </c>
      <c r="AS38" s="381"/>
      <c r="AT38" s="377"/>
      <c r="AU38" s="378"/>
      <c r="AV38" s="379"/>
      <c r="AW38" s="377"/>
      <c r="AX38" s="378"/>
      <c r="AY38" s="371">
        <f>(AV38-AS38)+(AX38-AU38)</f>
        <v>0</v>
      </c>
    </row>
    <row r="39" spans="1:51" ht="28.5" customHeight="1">
      <c r="A39" s="517" t="s">
        <v>177</v>
      </c>
      <c r="B39" s="518"/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8"/>
      <c r="AU39" s="518"/>
      <c r="AV39" s="518"/>
      <c r="AW39" s="518"/>
      <c r="AX39" s="519"/>
      <c r="AY39" s="169"/>
    </row>
    <row r="40" spans="1:51" ht="38.25" customHeight="1">
      <c r="A40" s="348" t="s">
        <v>136</v>
      </c>
      <c r="B40" s="349" t="str">
        <f>Веселов!A6</f>
        <v>Павловский парк</v>
      </c>
      <c r="C40" s="326" t="s">
        <v>41</v>
      </c>
      <c r="D40" s="327" t="s">
        <v>31</v>
      </c>
      <c r="E40" s="328" t="s">
        <v>32</v>
      </c>
      <c r="F40" s="326" t="s">
        <v>35</v>
      </c>
      <c r="G40" s="327" t="s">
        <v>31</v>
      </c>
      <c r="H40" s="328" t="s">
        <v>32</v>
      </c>
      <c r="I40" s="281">
        <v>2</v>
      </c>
      <c r="J40" s="326"/>
      <c r="K40" s="327"/>
      <c r="L40" s="328"/>
      <c r="M40" s="326"/>
      <c r="N40" s="327"/>
      <c r="O40" s="328"/>
      <c r="P40" s="281">
        <v>0</v>
      </c>
      <c r="Q40" s="326" t="s">
        <v>41</v>
      </c>
      <c r="R40" s="327" t="s">
        <v>31</v>
      </c>
      <c r="S40" s="328" t="s">
        <v>32</v>
      </c>
      <c r="T40" s="326" t="s">
        <v>35</v>
      </c>
      <c r="U40" s="327" t="s">
        <v>31</v>
      </c>
      <c r="V40" s="328" t="s">
        <v>32</v>
      </c>
      <c r="W40" s="281"/>
      <c r="X40" s="326"/>
      <c r="Y40" s="327"/>
      <c r="Z40" s="328"/>
      <c r="AA40" s="326"/>
      <c r="AB40" s="327"/>
      <c r="AC40" s="328"/>
      <c r="AD40" s="281"/>
      <c r="AE40" s="326" t="s">
        <v>41</v>
      </c>
      <c r="AF40" s="327" t="s">
        <v>31</v>
      </c>
      <c r="AG40" s="328" t="s">
        <v>32</v>
      </c>
      <c r="AH40" s="326" t="s">
        <v>35</v>
      </c>
      <c r="AI40" s="327" t="s">
        <v>31</v>
      </c>
      <c r="AJ40" s="328" t="s">
        <v>32</v>
      </c>
      <c r="AK40" s="281"/>
      <c r="AL40" s="326"/>
      <c r="AM40" s="327"/>
      <c r="AN40" s="328"/>
      <c r="AO40" s="326"/>
      <c r="AP40" s="327"/>
      <c r="AQ40" s="328"/>
      <c r="AR40" s="281"/>
      <c r="AS40" s="326"/>
      <c r="AT40" s="327"/>
      <c r="AU40" s="328"/>
      <c r="AV40" s="326"/>
      <c r="AW40" s="327"/>
      <c r="AX40" s="328"/>
      <c r="AY40" s="169"/>
    </row>
    <row r="41" spans="1:50" ht="38.25" customHeight="1">
      <c r="A41" s="329" t="s">
        <v>104</v>
      </c>
      <c r="B41" s="349" t="s">
        <v>83</v>
      </c>
      <c r="C41" s="327" t="s">
        <v>46</v>
      </c>
      <c r="D41" s="327" t="s">
        <v>31</v>
      </c>
      <c r="E41" s="327" t="s">
        <v>34</v>
      </c>
      <c r="F41" s="277" t="s">
        <v>40</v>
      </c>
      <c r="G41" s="276" t="s">
        <v>31</v>
      </c>
      <c r="H41" s="160" t="s">
        <v>34</v>
      </c>
      <c r="I41" s="281"/>
      <c r="J41" s="327"/>
      <c r="K41" s="327"/>
      <c r="L41" s="327"/>
      <c r="M41" s="277"/>
      <c r="N41" s="276"/>
      <c r="O41" s="160"/>
      <c r="P41" s="281"/>
      <c r="Q41" s="327" t="s">
        <v>46</v>
      </c>
      <c r="R41" s="327" t="s">
        <v>31</v>
      </c>
      <c r="S41" s="327" t="s">
        <v>34</v>
      </c>
      <c r="T41" s="277" t="s">
        <v>40</v>
      </c>
      <c r="U41" s="276" t="s">
        <v>31</v>
      </c>
      <c r="V41" s="160" t="s">
        <v>34</v>
      </c>
      <c r="W41" s="281"/>
      <c r="X41" s="327"/>
      <c r="Y41" s="327"/>
      <c r="Z41" s="327"/>
      <c r="AA41" s="277"/>
      <c r="AB41" s="276"/>
      <c r="AC41" s="160"/>
      <c r="AD41" s="281"/>
      <c r="AE41" s="327" t="s">
        <v>46</v>
      </c>
      <c r="AF41" s="327" t="s">
        <v>31</v>
      </c>
      <c r="AG41" s="327" t="s">
        <v>34</v>
      </c>
      <c r="AH41" s="277" t="s">
        <v>40</v>
      </c>
      <c r="AI41" s="276" t="s">
        <v>31</v>
      </c>
      <c r="AJ41" s="160" t="s">
        <v>34</v>
      </c>
      <c r="AK41" s="281"/>
      <c r="AL41" s="327"/>
      <c r="AM41" s="327"/>
      <c r="AN41" s="327"/>
      <c r="AO41" s="277"/>
      <c r="AP41" s="276"/>
      <c r="AQ41" s="160"/>
      <c r="AR41" s="281"/>
      <c r="AS41" s="327"/>
      <c r="AT41" s="327"/>
      <c r="AU41" s="327"/>
      <c r="AV41" s="277"/>
      <c r="AW41" s="276"/>
      <c r="AX41" s="160"/>
    </row>
    <row r="42" spans="1:50" ht="28.5" customHeight="1">
      <c r="A42" s="517" t="s">
        <v>178</v>
      </c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518"/>
      <c r="AV42" s="518"/>
      <c r="AW42" s="518"/>
      <c r="AX42" s="519"/>
    </row>
    <row r="43" spans="1:50" ht="53.25" customHeight="1">
      <c r="A43" s="351" t="s">
        <v>154</v>
      </c>
      <c r="B43" s="350" t="str">
        <f>Сарапкин!A7</f>
        <v>ЦФКСЗ "Царское Село",                                     г. Пушкин, ул. Ленинградская, д. 83, лит. Б</v>
      </c>
      <c r="C43" s="277"/>
      <c r="D43" s="276"/>
      <c r="E43" s="160"/>
      <c r="F43" s="277"/>
      <c r="G43" s="276"/>
      <c r="H43" s="160"/>
      <c r="I43" s="280">
        <f>(F43-C43)+(H43-E43)</f>
        <v>0</v>
      </c>
      <c r="J43" s="322" t="s">
        <v>36</v>
      </c>
      <c r="K43" s="323" t="s">
        <v>31</v>
      </c>
      <c r="L43" s="324" t="s">
        <v>32</v>
      </c>
      <c r="M43" s="325" t="s">
        <v>41</v>
      </c>
      <c r="N43" s="323" t="s">
        <v>31</v>
      </c>
      <c r="O43" s="324" t="s">
        <v>32</v>
      </c>
      <c r="P43" s="280">
        <f>(M43-J43)+(O43-L43)</f>
        <v>3</v>
      </c>
      <c r="Q43" s="322"/>
      <c r="R43" s="323"/>
      <c r="S43" s="324"/>
      <c r="T43" s="325"/>
      <c r="U43" s="323"/>
      <c r="V43" s="324"/>
      <c r="W43" s="280">
        <f>(T43-Q43)+(V43-S43)</f>
        <v>0</v>
      </c>
      <c r="X43" s="322"/>
      <c r="Y43" s="323"/>
      <c r="Z43" s="324"/>
      <c r="AA43" s="325"/>
      <c r="AB43" s="323"/>
      <c r="AC43" s="324"/>
      <c r="AD43" s="280">
        <f>(AA43-X43)+(AC43-Z43)</f>
        <v>0</v>
      </c>
      <c r="AE43" s="322" t="s">
        <v>36</v>
      </c>
      <c r="AF43" s="323" t="s">
        <v>31</v>
      </c>
      <c r="AG43" s="324" t="s">
        <v>32</v>
      </c>
      <c r="AH43" s="325" t="s">
        <v>41</v>
      </c>
      <c r="AI43" s="323" t="s">
        <v>31</v>
      </c>
      <c r="AJ43" s="324" t="s">
        <v>32</v>
      </c>
      <c r="AK43" s="280">
        <f>(AH43-AE43)+(AJ43-AG43)</f>
        <v>3</v>
      </c>
      <c r="AL43" s="322"/>
      <c r="AM43" s="323"/>
      <c r="AN43" s="324"/>
      <c r="AO43" s="325"/>
      <c r="AP43" s="323"/>
      <c r="AQ43" s="324"/>
      <c r="AR43" s="280">
        <f>(AO43-AL43)+(AQ43-AN43)</f>
        <v>0</v>
      </c>
      <c r="AS43" s="322"/>
      <c r="AT43" s="323"/>
      <c r="AU43" s="324"/>
      <c r="AV43" s="325"/>
      <c r="AW43" s="323"/>
      <c r="AX43" s="324"/>
    </row>
    <row r="44" spans="1:50" ht="15">
      <c r="A44" s="308"/>
      <c r="B44" s="309"/>
      <c r="C44" s="310"/>
      <c r="D44" s="319"/>
      <c r="E44" s="310"/>
      <c r="F44" s="310"/>
      <c r="G44" s="319"/>
      <c r="H44" s="310"/>
      <c r="I44" s="311"/>
      <c r="J44" s="319"/>
      <c r="K44" s="319"/>
      <c r="L44" s="319"/>
      <c r="M44" s="319"/>
      <c r="N44" s="319"/>
      <c r="O44" s="319"/>
      <c r="P44" s="282"/>
      <c r="Q44" s="319"/>
      <c r="R44" s="319"/>
      <c r="S44" s="319"/>
      <c r="T44" s="319"/>
      <c r="U44" s="319"/>
      <c r="V44" s="319"/>
      <c r="W44" s="282"/>
      <c r="X44" s="319"/>
      <c r="Y44" s="319"/>
      <c r="Z44" s="319"/>
      <c r="AA44" s="319"/>
      <c r="AB44" s="319"/>
      <c r="AC44" s="319"/>
      <c r="AD44" s="282"/>
      <c r="AE44" s="319"/>
      <c r="AF44" s="319"/>
      <c r="AG44" s="319"/>
      <c r="AH44" s="319"/>
      <c r="AI44" s="319"/>
      <c r="AJ44" s="319"/>
      <c r="AK44" s="282"/>
      <c r="AL44" s="319"/>
      <c r="AM44" s="319"/>
      <c r="AN44" s="319"/>
      <c r="AO44" s="319"/>
      <c r="AP44" s="319"/>
      <c r="AQ44" s="319"/>
      <c r="AR44" s="282"/>
      <c r="AS44" s="319"/>
      <c r="AT44" s="319"/>
      <c r="AU44" s="319"/>
      <c r="AV44" s="319"/>
      <c r="AW44" s="319"/>
      <c r="AX44" s="319"/>
    </row>
    <row r="45" spans="1:50" ht="15">
      <c r="A45" s="520" t="s">
        <v>182</v>
      </c>
      <c r="B45" s="520"/>
      <c r="C45" s="310"/>
      <c r="D45" s="319"/>
      <c r="E45" s="310"/>
      <c r="F45" s="310"/>
      <c r="G45" s="319"/>
      <c r="H45" s="310"/>
      <c r="I45" s="311"/>
      <c r="J45" s="319"/>
      <c r="K45" s="319"/>
      <c r="L45" s="521" t="s">
        <v>109</v>
      </c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1"/>
      <c r="AE45" s="521"/>
      <c r="AF45" s="521"/>
      <c r="AG45" s="521"/>
      <c r="AH45" s="521"/>
      <c r="AI45" s="521"/>
      <c r="AJ45" s="521"/>
      <c r="AK45" s="521"/>
      <c r="AL45" s="521"/>
      <c r="AM45" s="521"/>
      <c r="AN45" s="521"/>
      <c r="AO45" s="521"/>
      <c r="AP45" s="521"/>
      <c r="AQ45" s="521"/>
      <c r="AR45" s="521"/>
      <c r="AS45" s="521"/>
      <c r="AT45" s="521"/>
      <c r="AU45" s="521"/>
      <c r="AV45" s="521"/>
      <c r="AW45" s="521"/>
      <c r="AX45" s="521"/>
    </row>
    <row r="46" spans="12:36" ht="15">
      <c r="L46" s="522" t="s">
        <v>92</v>
      </c>
      <c r="M46" s="522"/>
      <c r="N46" s="522"/>
      <c r="O46" s="522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2"/>
      <c r="AH46" s="522"/>
      <c r="AI46" s="522"/>
      <c r="AJ46" s="522"/>
    </row>
  </sheetData>
  <mergeCells count="41">
    <mergeCell ref="AL5:AR5"/>
    <mergeCell ref="AS5:AY5"/>
    <mergeCell ref="A4:A5"/>
    <mergeCell ref="B4:B5"/>
    <mergeCell ref="C4:AY4"/>
    <mergeCell ref="C5:I5"/>
    <mergeCell ref="J5:P5"/>
    <mergeCell ref="Q5:W5"/>
    <mergeCell ref="X5:AD5"/>
    <mergeCell ref="AE5:AK5"/>
    <mergeCell ref="A1:C1"/>
    <mergeCell ref="X1:AX1"/>
    <mergeCell ref="A2:AX2"/>
    <mergeCell ref="F3:G3"/>
    <mergeCell ref="H3:N3"/>
    <mergeCell ref="O3:AH3"/>
    <mergeCell ref="A13:AX13"/>
    <mergeCell ref="A6:AX6"/>
    <mergeCell ref="A9:AX9"/>
    <mergeCell ref="A11:AX11"/>
    <mergeCell ref="A15:AX15"/>
    <mergeCell ref="E14:AX14"/>
    <mergeCell ref="A19:A22"/>
    <mergeCell ref="A16:A18"/>
    <mergeCell ref="B19:B20"/>
    <mergeCell ref="A28:A29"/>
    <mergeCell ref="A23:AX23"/>
    <mergeCell ref="A25:AX25"/>
    <mergeCell ref="A27:AX27"/>
    <mergeCell ref="D18:AX18"/>
    <mergeCell ref="D21:AX21"/>
    <mergeCell ref="A30:AX30"/>
    <mergeCell ref="A34:AX34"/>
    <mergeCell ref="A36:AX36"/>
    <mergeCell ref="A37:A38"/>
    <mergeCell ref="A32:AX32"/>
    <mergeCell ref="A39:AX39"/>
    <mergeCell ref="A42:AX42"/>
    <mergeCell ref="A45:B45"/>
    <mergeCell ref="L45:AX45"/>
    <mergeCell ref="L46:AJ46"/>
  </mergeCells>
  <printOptions/>
  <pageMargins left="0.2362204724409449" right="0.15625" top="0.35433070866141736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AX1"/>
    </sheetView>
  </sheetViews>
  <sheetFormatPr defaultColWidth="9.140625" defaultRowHeight="15"/>
  <cols>
    <col min="1" max="1" width="9.28125" style="0" customWidth="1"/>
    <col min="4" max="6" width="9.140625" style="76" customWidth="1"/>
    <col min="49" max="49" width="9.140625" style="0" customWidth="1"/>
  </cols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view="pageLayout" zoomScale="70" zoomScalePageLayoutView="70" workbookViewId="0" topLeftCell="A1">
      <selection activeCell="BH10" sqref="BH10"/>
    </sheetView>
  </sheetViews>
  <sheetFormatPr defaultColWidth="9.140625" defaultRowHeight="15"/>
  <cols>
    <col min="1" max="1" width="24.140625" style="4" customWidth="1"/>
    <col min="2" max="2" width="6.140625" style="22" customWidth="1"/>
    <col min="3" max="3" width="2.8515625" style="0" customWidth="1"/>
    <col min="4" max="4" width="1.421875" style="0" customWidth="1"/>
    <col min="5" max="6" width="2.8515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2.421875" style="0" customWidth="1"/>
    <col min="11" max="11" width="1.421875" style="7" customWidth="1"/>
    <col min="12" max="12" width="2.8515625" style="0" customWidth="1"/>
    <col min="13" max="13" width="2.421875" style="0" customWidth="1"/>
    <col min="14" max="14" width="1.42187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2.8515625" style="0" customWidth="1"/>
    <col min="25" max="25" width="1.421875" style="0" customWidth="1"/>
    <col min="26" max="27" width="2.8515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1" width="2.8515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8" width="2.8515625" style="0" customWidth="1"/>
    <col min="49" max="49" width="1.421875" style="0" customWidth="1"/>
    <col min="50" max="50" width="2.8515625" style="0" customWidth="1"/>
    <col min="51" max="51" width="2.421875" style="25" hidden="1" customWidth="1"/>
    <col min="52" max="52" width="9.28125" style="0" customWidth="1"/>
  </cols>
  <sheetData>
    <row r="1" spans="1:52" ht="92.25" customHeight="1">
      <c r="A1" s="5"/>
      <c r="B1" s="21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63.75" customHeight="1">
      <c r="A2" s="432" t="s">
        <v>183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</row>
    <row r="3" spans="1:52" ht="15.75" customHeight="1">
      <c r="A3" s="414" t="s">
        <v>12</v>
      </c>
      <c r="B3" s="416" t="s">
        <v>42</v>
      </c>
      <c r="C3" s="433" t="s">
        <v>96</v>
      </c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5"/>
      <c r="AZ3" s="414" t="s">
        <v>11</v>
      </c>
    </row>
    <row r="4" spans="1:52" ht="25.5" customHeight="1">
      <c r="A4" s="424"/>
      <c r="B4" s="417"/>
      <c r="C4" s="436" t="s">
        <v>1</v>
      </c>
      <c r="D4" s="437"/>
      <c r="E4" s="437"/>
      <c r="F4" s="437"/>
      <c r="G4" s="437"/>
      <c r="H4" s="437"/>
      <c r="I4" s="438"/>
      <c r="J4" s="436" t="s">
        <v>2</v>
      </c>
      <c r="K4" s="437"/>
      <c r="L4" s="437"/>
      <c r="M4" s="437"/>
      <c r="N4" s="437"/>
      <c r="O4" s="437"/>
      <c r="P4" s="438"/>
      <c r="Q4" s="436" t="s">
        <v>3</v>
      </c>
      <c r="R4" s="437"/>
      <c r="S4" s="437"/>
      <c r="T4" s="437"/>
      <c r="U4" s="437"/>
      <c r="V4" s="437"/>
      <c r="W4" s="438"/>
      <c r="X4" s="436" t="s">
        <v>4</v>
      </c>
      <c r="Y4" s="437"/>
      <c r="Z4" s="437"/>
      <c r="AA4" s="437"/>
      <c r="AB4" s="437"/>
      <c r="AC4" s="437"/>
      <c r="AD4" s="438"/>
      <c r="AE4" s="436" t="s">
        <v>5</v>
      </c>
      <c r="AF4" s="437"/>
      <c r="AG4" s="437"/>
      <c r="AH4" s="437"/>
      <c r="AI4" s="437"/>
      <c r="AJ4" s="437"/>
      <c r="AK4" s="438"/>
      <c r="AL4" s="436" t="s">
        <v>6</v>
      </c>
      <c r="AM4" s="437"/>
      <c r="AN4" s="437"/>
      <c r="AO4" s="437"/>
      <c r="AP4" s="437"/>
      <c r="AQ4" s="437"/>
      <c r="AR4" s="438"/>
      <c r="AS4" s="436" t="s">
        <v>7</v>
      </c>
      <c r="AT4" s="437"/>
      <c r="AU4" s="437"/>
      <c r="AV4" s="437"/>
      <c r="AW4" s="437"/>
      <c r="AX4" s="437"/>
      <c r="AY4" s="438"/>
      <c r="AZ4" s="424"/>
    </row>
    <row r="5" spans="1:52" ht="17.25" customHeight="1">
      <c r="A5" s="436" t="s">
        <v>10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7"/>
      <c r="AM5" s="437"/>
      <c r="AN5" s="437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8"/>
    </row>
    <row r="6" spans="1:52" ht="69.75" customHeight="1">
      <c r="A6" s="6" t="s">
        <v>79</v>
      </c>
      <c r="B6" s="27" t="s">
        <v>21</v>
      </c>
      <c r="C6" s="40"/>
      <c r="D6" s="41"/>
      <c r="E6" s="39"/>
      <c r="F6" s="42"/>
      <c r="G6" s="41"/>
      <c r="H6" s="39"/>
      <c r="I6" s="28">
        <f>(F6-C6)+(H6-E6)</f>
        <v>0</v>
      </c>
      <c r="J6" s="40" t="s">
        <v>43</v>
      </c>
      <c r="K6" s="41" t="s">
        <v>31</v>
      </c>
      <c r="L6" s="39" t="s">
        <v>32</v>
      </c>
      <c r="M6" s="42" t="s">
        <v>45</v>
      </c>
      <c r="N6" s="41" t="s">
        <v>31</v>
      </c>
      <c r="O6" s="39" t="s">
        <v>32</v>
      </c>
      <c r="P6" s="28">
        <f>(M6-J6)+(O6-L6)</f>
        <v>2</v>
      </c>
      <c r="Q6" s="40"/>
      <c r="R6" s="41"/>
      <c r="S6" s="39"/>
      <c r="T6" s="42"/>
      <c r="U6" s="41"/>
      <c r="V6" s="39"/>
      <c r="W6" s="28">
        <f>(T6-Q6)+(V6-S6)</f>
        <v>0</v>
      </c>
      <c r="X6" s="40" t="s">
        <v>43</v>
      </c>
      <c r="Y6" s="41" t="s">
        <v>31</v>
      </c>
      <c r="Z6" s="39" t="s">
        <v>32</v>
      </c>
      <c r="AA6" s="42" t="s">
        <v>45</v>
      </c>
      <c r="AB6" s="41" t="s">
        <v>31</v>
      </c>
      <c r="AC6" s="39" t="s">
        <v>32</v>
      </c>
      <c r="AD6" s="28">
        <f>(AA6-X6)+(AC6-Z6)</f>
        <v>2</v>
      </c>
      <c r="AE6" s="40"/>
      <c r="AF6" s="41"/>
      <c r="AG6" s="39"/>
      <c r="AH6" s="43"/>
      <c r="AI6" s="41"/>
      <c r="AJ6" s="39"/>
      <c r="AK6" s="28">
        <f>(AH6-AE6)+(AJ6-AG6)</f>
        <v>0</v>
      </c>
      <c r="AL6" s="40"/>
      <c r="AM6" s="41"/>
      <c r="AN6" s="39"/>
      <c r="AO6" s="42"/>
      <c r="AP6" s="41"/>
      <c r="AQ6" s="39"/>
      <c r="AR6" s="28">
        <f>(AO6-AL6)+(AQ6-AN6)</f>
        <v>0</v>
      </c>
      <c r="AS6" s="40" t="s">
        <v>39</v>
      </c>
      <c r="AT6" s="41" t="s">
        <v>31</v>
      </c>
      <c r="AU6" s="39" t="s">
        <v>32</v>
      </c>
      <c r="AV6" s="42" t="s">
        <v>46</v>
      </c>
      <c r="AW6" s="41" t="s">
        <v>31</v>
      </c>
      <c r="AX6" s="39" t="s">
        <v>32</v>
      </c>
      <c r="AY6" s="26">
        <f>(AV6-AS6)+(AX6-AU6)</f>
        <v>2</v>
      </c>
      <c r="AZ6" s="53">
        <f aca="true" t="shared" si="0" ref="AZ6">SUM(P6,I6,W6,AD6,AK6,AR6,AY6)</f>
        <v>6</v>
      </c>
    </row>
    <row r="7" spans="1:52" ht="16.5" customHeight="1">
      <c r="A7" s="439" t="s">
        <v>84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1"/>
    </row>
    <row r="8" spans="1:52" ht="47.25" customHeight="1">
      <c r="A8" s="3" t="s">
        <v>166</v>
      </c>
      <c r="B8" s="27" t="s">
        <v>21</v>
      </c>
      <c r="C8" s="16"/>
      <c r="D8" s="17"/>
      <c r="E8" s="20"/>
      <c r="F8" s="18"/>
      <c r="G8" s="17"/>
      <c r="H8" s="20"/>
      <c r="I8" s="24">
        <f>(F8-C8)+(H8-E8)</f>
        <v>0</v>
      </c>
      <c r="J8" s="16"/>
      <c r="K8" s="17"/>
      <c r="L8" s="20"/>
      <c r="M8" s="18"/>
      <c r="N8" s="17"/>
      <c r="O8" s="20"/>
      <c r="P8" s="24">
        <f>(M8-J8)+(O8-L8)</f>
        <v>0</v>
      </c>
      <c r="Q8" s="16"/>
      <c r="R8" s="17"/>
      <c r="S8" s="20"/>
      <c r="T8" s="18"/>
      <c r="U8" s="17"/>
      <c r="V8" s="20"/>
      <c r="W8" s="8">
        <f>(T8-Q8)+(V8-S8)</f>
        <v>0</v>
      </c>
      <c r="X8" s="16"/>
      <c r="Y8" s="17"/>
      <c r="Z8" s="20"/>
      <c r="AA8" s="18"/>
      <c r="AB8" s="17"/>
      <c r="AC8" s="20"/>
      <c r="AD8" s="8">
        <f>(AA8-X8)+(AC8-Z8)</f>
        <v>0</v>
      </c>
      <c r="AE8" s="16"/>
      <c r="AF8" s="17"/>
      <c r="AG8" s="20"/>
      <c r="AH8" s="18"/>
      <c r="AI8" s="17"/>
      <c r="AJ8" s="20"/>
      <c r="AK8" s="24">
        <f>(AH8-AE8)+(AJ8-AG8)</f>
        <v>0</v>
      </c>
      <c r="AL8" s="16"/>
      <c r="AM8" s="17"/>
      <c r="AN8" s="20"/>
      <c r="AO8" s="18"/>
      <c r="AP8" s="17"/>
      <c r="AQ8" s="39"/>
      <c r="AR8" s="24">
        <f>(AO8-AL8)+(AQ8-AN8)</f>
        <v>0</v>
      </c>
      <c r="AS8" s="16" t="s">
        <v>47</v>
      </c>
      <c r="AT8" s="17" t="s">
        <v>31</v>
      </c>
      <c r="AU8" s="20" t="s">
        <v>32</v>
      </c>
      <c r="AV8" s="18" t="s">
        <v>33</v>
      </c>
      <c r="AW8" s="17" t="s">
        <v>31</v>
      </c>
      <c r="AX8" s="20" t="s">
        <v>32</v>
      </c>
      <c r="AY8" s="24">
        <f>(AV8-AS8)+(AX8-AU8)</f>
        <v>4</v>
      </c>
      <c r="AZ8" s="66">
        <f>SUM(P8:P8,I8:I8,W8:W8,AD8:AD8,AK8:AK8,AR8:AR8,AY8:AY8)</f>
        <v>4</v>
      </c>
    </row>
    <row r="9" spans="1:52" ht="17.25" customHeight="1">
      <c r="A9" s="6" t="s">
        <v>9</v>
      </c>
      <c r="B9" s="50"/>
      <c r="C9" s="425">
        <f>SUM(I6:I6,I8:I8)</f>
        <v>0</v>
      </c>
      <c r="D9" s="426"/>
      <c r="E9" s="426"/>
      <c r="F9" s="426"/>
      <c r="G9" s="426"/>
      <c r="H9" s="426"/>
      <c r="I9" s="427"/>
      <c r="J9" s="425">
        <f>SUM(P6:P6,P8:P8)</f>
        <v>2</v>
      </c>
      <c r="K9" s="426"/>
      <c r="L9" s="426"/>
      <c r="M9" s="426"/>
      <c r="N9" s="426"/>
      <c r="O9" s="426"/>
      <c r="P9" s="427"/>
      <c r="Q9" s="425">
        <f>SUM(W6:W6,W8:W8)</f>
        <v>0</v>
      </c>
      <c r="R9" s="426"/>
      <c r="S9" s="426"/>
      <c r="T9" s="426"/>
      <c r="U9" s="426"/>
      <c r="V9" s="426"/>
      <c r="W9" s="427"/>
      <c r="X9" s="425">
        <f>SUM(AD6:AD6,AD8:AD8)</f>
        <v>2</v>
      </c>
      <c r="Y9" s="426"/>
      <c r="Z9" s="426"/>
      <c r="AA9" s="426"/>
      <c r="AB9" s="426"/>
      <c r="AC9" s="426"/>
      <c r="AD9" s="427"/>
      <c r="AE9" s="425">
        <f>SUM(AK6:AK6,AK8:AK8)</f>
        <v>0</v>
      </c>
      <c r="AF9" s="426"/>
      <c r="AG9" s="426"/>
      <c r="AH9" s="426"/>
      <c r="AI9" s="426"/>
      <c r="AJ9" s="426"/>
      <c r="AK9" s="427"/>
      <c r="AL9" s="425">
        <f>SUM(AR6:AR6,AR8:AR8)</f>
        <v>0</v>
      </c>
      <c r="AM9" s="426"/>
      <c r="AN9" s="426"/>
      <c r="AO9" s="426"/>
      <c r="AP9" s="426"/>
      <c r="AQ9" s="426"/>
      <c r="AR9" s="427"/>
      <c r="AS9" s="425">
        <f>SUM(AY6:AY6,AY8:AY8)</f>
        <v>6</v>
      </c>
      <c r="AT9" s="426"/>
      <c r="AU9" s="426"/>
      <c r="AV9" s="426"/>
      <c r="AW9" s="426"/>
      <c r="AX9" s="426"/>
      <c r="AY9" s="427"/>
      <c r="AZ9" s="9">
        <f>SUM(C9:AX9)</f>
        <v>10</v>
      </c>
    </row>
    <row r="10" spans="1:52" ht="15" customHeight="1">
      <c r="A10" s="65"/>
      <c r="B10" s="49"/>
      <c r="C10" s="1"/>
      <c r="D10" s="1"/>
      <c r="E10" s="1"/>
      <c r="F10" s="1"/>
      <c r="G10" s="1"/>
      <c r="H10" s="1"/>
      <c r="I10" s="23"/>
      <c r="J10" s="1"/>
      <c r="K10" s="2"/>
      <c r="L10" s="1"/>
      <c r="M10" s="1"/>
      <c r="N10" s="2"/>
      <c r="O10" s="1"/>
      <c r="P10" s="23"/>
      <c r="Q10" s="1"/>
      <c r="R10" s="1"/>
      <c r="S10" s="1"/>
      <c r="T10" s="1"/>
      <c r="U10" s="1"/>
      <c r="V10" s="1"/>
      <c r="W10" s="23"/>
      <c r="X10" s="1"/>
      <c r="Y10" s="1"/>
      <c r="Z10" s="1"/>
      <c r="AA10" s="1"/>
      <c r="AB10" s="1"/>
      <c r="AC10" s="1"/>
      <c r="AD10" s="23"/>
      <c r="AE10" s="1"/>
      <c r="AF10" s="1"/>
      <c r="AG10" s="1"/>
      <c r="AH10" s="1"/>
      <c r="AI10" s="1"/>
      <c r="AJ10" s="1"/>
      <c r="AK10" s="23"/>
      <c r="AL10" s="1"/>
      <c r="AM10" s="1"/>
      <c r="AN10" s="1"/>
      <c r="AO10" s="1"/>
      <c r="AP10" s="1"/>
      <c r="AQ10" s="1"/>
      <c r="AR10" s="23"/>
      <c r="AS10" s="1"/>
      <c r="AT10" s="1"/>
      <c r="AU10" s="1"/>
      <c r="AV10" s="1"/>
      <c r="AW10" s="1"/>
      <c r="AX10" s="1"/>
      <c r="AY10" s="23"/>
      <c r="AZ10" s="1"/>
    </row>
    <row r="11" spans="1:52" ht="26.25" customHeight="1">
      <c r="A11" s="422" t="s">
        <v>123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2"/>
      <c r="AZ11" s="422"/>
    </row>
    <row r="12" spans="1:52" ht="17.25" customHeight="1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</row>
    <row r="13" spans="1:52" ht="15" customHeight="1">
      <c r="A13" s="423" t="s">
        <v>97</v>
      </c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</row>
    <row r="14" ht="15" customHeight="1">
      <c r="B14" s="4"/>
    </row>
  </sheetData>
  <mergeCells count="24">
    <mergeCell ref="A5:AZ5"/>
    <mergeCell ref="A7:AZ7"/>
    <mergeCell ref="AS9:AY9"/>
    <mergeCell ref="A11:AZ12"/>
    <mergeCell ref="A13:AZ13"/>
    <mergeCell ref="C9:I9"/>
    <mergeCell ref="J9:P9"/>
    <mergeCell ref="Q9:W9"/>
    <mergeCell ref="X9:AD9"/>
    <mergeCell ref="AE9:AK9"/>
    <mergeCell ref="AL9:AR9"/>
    <mergeCell ref="AL1:AZ1"/>
    <mergeCell ref="A2:AZ2"/>
    <mergeCell ref="A3:A4"/>
    <mergeCell ref="B3:B4"/>
    <mergeCell ref="C3:AY3"/>
    <mergeCell ref="AZ3:AZ4"/>
    <mergeCell ref="C4:I4"/>
    <mergeCell ref="J4:P4"/>
    <mergeCell ref="Q4:W4"/>
    <mergeCell ref="X4:AD4"/>
    <mergeCell ref="AE4:AK4"/>
    <mergeCell ref="AL4:AR4"/>
    <mergeCell ref="AS4:AY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ignoredErrors>
    <ignoredError sqref="J6:AR6 AS8:AX8 AW6:AX6 AT6:AU6 AS6 AV6" numberStoredAsText="1"/>
    <ignoredError sqref="B6 B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view="pageLayout" zoomScale="70" zoomScalePageLayoutView="70" workbookViewId="0" topLeftCell="A1">
      <selection activeCell="BC9" sqref="BC9"/>
    </sheetView>
  </sheetViews>
  <sheetFormatPr defaultColWidth="9.140625" defaultRowHeight="15"/>
  <cols>
    <col min="1" max="1" width="24.140625" style="4" customWidth="1"/>
    <col min="2" max="2" width="6.140625" style="22" customWidth="1"/>
    <col min="3" max="3" width="2.8515625" style="0" customWidth="1"/>
    <col min="4" max="4" width="1.421875" style="0" customWidth="1"/>
    <col min="5" max="6" width="2.8515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2.421875" style="0" customWidth="1"/>
    <col min="11" max="11" width="1.421875" style="7" customWidth="1"/>
    <col min="12" max="12" width="2.8515625" style="0" customWidth="1"/>
    <col min="13" max="13" width="2.421875" style="0" customWidth="1"/>
    <col min="14" max="14" width="1.42187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2.8515625" style="0" customWidth="1"/>
    <col min="25" max="25" width="1.421875" style="0" customWidth="1"/>
    <col min="26" max="27" width="2.8515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1" width="2.8515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8" width="2.8515625" style="0" customWidth="1"/>
    <col min="49" max="49" width="1.421875" style="0" customWidth="1"/>
    <col min="50" max="50" width="2.8515625" style="0" customWidth="1"/>
    <col min="51" max="51" width="2.421875" style="25" hidden="1" customWidth="1"/>
    <col min="52" max="52" width="9.28125" style="0" customWidth="1"/>
  </cols>
  <sheetData>
    <row r="1" spans="1:52" ht="92.25" customHeight="1">
      <c r="A1" s="5"/>
      <c r="B1" s="21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60" customHeight="1">
      <c r="A2" s="432" t="s">
        <v>184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</row>
    <row r="3" spans="1:52" ht="15.75">
      <c r="A3" s="414" t="s">
        <v>12</v>
      </c>
      <c r="B3" s="416" t="s">
        <v>42</v>
      </c>
      <c r="C3" s="418" t="s">
        <v>96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9" t="s">
        <v>11</v>
      </c>
    </row>
    <row r="4" spans="1:52" ht="25.5" customHeight="1">
      <c r="A4" s="415"/>
      <c r="B4" s="417"/>
      <c r="C4" s="420" t="s">
        <v>1</v>
      </c>
      <c r="D4" s="420"/>
      <c r="E4" s="420"/>
      <c r="F4" s="420"/>
      <c r="G4" s="420"/>
      <c r="H4" s="420"/>
      <c r="I4" s="420"/>
      <c r="J4" s="420" t="s">
        <v>2</v>
      </c>
      <c r="K4" s="420"/>
      <c r="L4" s="420"/>
      <c r="M4" s="420"/>
      <c r="N4" s="420"/>
      <c r="O4" s="420"/>
      <c r="P4" s="420"/>
      <c r="Q4" s="420" t="s">
        <v>3</v>
      </c>
      <c r="R4" s="420"/>
      <c r="S4" s="420"/>
      <c r="T4" s="420"/>
      <c r="U4" s="420"/>
      <c r="V4" s="420"/>
      <c r="W4" s="420"/>
      <c r="X4" s="420" t="s">
        <v>4</v>
      </c>
      <c r="Y4" s="420"/>
      <c r="Z4" s="420"/>
      <c r="AA4" s="420"/>
      <c r="AB4" s="420"/>
      <c r="AC4" s="420"/>
      <c r="AD4" s="420"/>
      <c r="AE4" s="420" t="s">
        <v>5</v>
      </c>
      <c r="AF4" s="420"/>
      <c r="AG4" s="420"/>
      <c r="AH4" s="420"/>
      <c r="AI4" s="420"/>
      <c r="AJ4" s="420"/>
      <c r="AK4" s="420"/>
      <c r="AL4" s="420" t="s">
        <v>6</v>
      </c>
      <c r="AM4" s="420"/>
      <c r="AN4" s="420"/>
      <c r="AO4" s="420"/>
      <c r="AP4" s="420"/>
      <c r="AQ4" s="420"/>
      <c r="AR4" s="420"/>
      <c r="AS4" s="420" t="s">
        <v>7</v>
      </c>
      <c r="AT4" s="420"/>
      <c r="AU4" s="420"/>
      <c r="AV4" s="420"/>
      <c r="AW4" s="420"/>
      <c r="AX4" s="420"/>
      <c r="AY4" s="420"/>
      <c r="AZ4" s="420"/>
    </row>
    <row r="5" spans="1:52" ht="17.25" customHeight="1">
      <c r="A5" s="420" t="s">
        <v>10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0"/>
    </row>
    <row r="6" spans="1:52" ht="36" customHeight="1">
      <c r="A6" s="443" t="s">
        <v>79</v>
      </c>
      <c r="B6" s="138" t="s">
        <v>19</v>
      </c>
      <c r="C6" s="199" t="s">
        <v>35</v>
      </c>
      <c r="D6" s="187" t="s">
        <v>31</v>
      </c>
      <c r="E6" s="200" t="s">
        <v>32</v>
      </c>
      <c r="F6" s="201" t="s">
        <v>37</v>
      </c>
      <c r="G6" s="187" t="s">
        <v>31</v>
      </c>
      <c r="H6" s="200" t="s">
        <v>32</v>
      </c>
      <c r="I6" s="202"/>
      <c r="J6" s="199"/>
      <c r="K6" s="187"/>
      <c r="L6" s="200"/>
      <c r="M6" s="201"/>
      <c r="N6" s="187"/>
      <c r="O6" s="200"/>
      <c r="P6" s="202"/>
      <c r="Q6" s="199"/>
      <c r="R6" s="187"/>
      <c r="S6" s="200"/>
      <c r="T6" s="201"/>
      <c r="U6" s="187"/>
      <c r="V6" s="200"/>
      <c r="W6" s="195">
        <f>(T6-Q6)+(V6-S6)</f>
        <v>0</v>
      </c>
      <c r="X6" s="192"/>
      <c r="Y6" s="193"/>
      <c r="Z6" s="194"/>
      <c r="AA6" s="142"/>
      <c r="AB6" s="140"/>
      <c r="AC6" s="141"/>
      <c r="AD6" s="144"/>
      <c r="AE6" s="139" t="s">
        <v>41</v>
      </c>
      <c r="AF6" s="140" t="s">
        <v>31</v>
      </c>
      <c r="AG6" s="141" t="s">
        <v>32</v>
      </c>
      <c r="AH6" s="142" t="s">
        <v>35</v>
      </c>
      <c r="AI6" s="140" t="s">
        <v>31</v>
      </c>
      <c r="AJ6" s="141" t="s">
        <v>32</v>
      </c>
      <c r="AK6" s="143">
        <f>(AH6-AE6)+(AJ6-AG6)</f>
        <v>2</v>
      </c>
      <c r="AL6" s="139"/>
      <c r="AM6" s="140"/>
      <c r="AN6" s="141"/>
      <c r="AO6" s="142"/>
      <c r="AP6" s="140"/>
      <c r="AQ6" s="145"/>
      <c r="AR6" s="143">
        <f>(AO6-AL6)+(AQ6-AN6)</f>
        <v>0</v>
      </c>
      <c r="AS6" s="139" t="s">
        <v>46</v>
      </c>
      <c r="AT6" s="140" t="s">
        <v>31</v>
      </c>
      <c r="AU6" s="141" t="s">
        <v>32</v>
      </c>
      <c r="AV6" s="142" t="s">
        <v>40</v>
      </c>
      <c r="AW6" s="140" t="s">
        <v>31</v>
      </c>
      <c r="AX6" s="141" t="s">
        <v>32</v>
      </c>
      <c r="AY6" s="146"/>
      <c r="AZ6" s="347">
        <v>6</v>
      </c>
    </row>
    <row r="7" spans="1:52" ht="36" customHeight="1">
      <c r="A7" s="444" t="s">
        <v>67</v>
      </c>
      <c r="B7" s="147" t="s">
        <v>20</v>
      </c>
      <c r="C7" s="199"/>
      <c r="D7" s="187"/>
      <c r="E7" s="200"/>
      <c r="F7" s="201"/>
      <c r="G7" s="187"/>
      <c r="H7" s="200"/>
      <c r="I7" s="202"/>
      <c r="J7" s="199"/>
      <c r="K7" s="187"/>
      <c r="L7" s="200"/>
      <c r="M7" s="201"/>
      <c r="N7" s="187"/>
      <c r="O7" s="200"/>
      <c r="P7" s="202"/>
      <c r="Q7" s="203" t="s">
        <v>35</v>
      </c>
      <c r="R7" s="188" t="s">
        <v>31</v>
      </c>
      <c r="S7" s="204" t="s">
        <v>32</v>
      </c>
      <c r="T7" s="205" t="s">
        <v>37</v>
      </c>
      <c r="U7" s="188" t="s">
        <v>31</v>
      </c>
      <c r="V7" s="204" t="s">
        <v>32</v>
      </c>
      <c r="W7" s="195">
        <f>(T7-Q7)+(V7-S7)</f>
        <v>2</v>
      </c>
      <c r="X7" s="196"/>
      <c r="Y7" s="197"/>
      <c r="Z7" s="198"/>
      <c r="AA7" s="151"/>
      <c r="AB7" s="149"/>
      <c r="AC7" s="150"/>
      <c r="AD7" s="144"/>
      <c r="AE7" s="148" t="s">
        <v>35</v>
      </c>
      <c r="AF7" s="149" t="s">
        <v>31</v>
      </c>
      <c r="AG7" s="150" t="s">
        <v>32</v>
      </c>
      <c r="AH7" s="152" t="s">
        <v>37</v>
      </c>
      <c r="AI7" s="149" t="s">
        <v>31</v>
      </c>
      <c r="AJ7" s="150" t="s">
        <v>32</v>
      </c>
      <c r="AK7" s="143">
        <f>(AH7-AE7)+(AJ7-AG7)</f>
        <v>2</v>
      </c>
      <c r="AL7" s="139"/>
      <c r="AM7" s="140"/>
      <c r="AN7" s="141"/>
      <c r="AO7" s="142"/>
      <c r="AP7" s="140"/>
      <c r="AQ7" s="145"/>
      <c r="AR7" s="143">
        <f>(AO7-AL7)+(AQ7-AN7)</f>
        <v>0</v>
      </c>
      <c r="AS7" s="139" t="s">
        <v>38</v>
      </c>
      <c r="AT7" s="140" t="s">
        <v>31</v>
      </c>
      <c r="AU7" s="141" t="s">
        <v>32</v>
      </c>
      <c r="AV7" s="142" t="s">
        <v>46</v>
      </c>
      <c r="AW7" s="140" t="s">
        <v>31</v>
      </c>
      <c r="AX7" s="145" t="s">
        <v>32</v>
      </c>
      <c r="AY7" s="146"/>
      <c r="AZ7" s="347">
        <v>6</v>
      </c>
    </row>
    <row r="8" spans="1:52" ht="16.5" customHeight="1">
      <c r="A8" s="439" t="s">
        <v>84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1"/>
    </row>
    <row r="9" spans="1:52" ht="42" customHeight="1">
      <c r="A9" s="191" t="s">
        <v>75</v>
      </c>
      <c r="B9" s="32"/>
      <c r="C9" s="16"/>
      <c r="D9" s="17"/>
      <c r="E9" s="20"/>
      <c r="F9" s="18"/>
      <c r="G9" s="17"/>
      <c r="H9" s="20"/>
      <c r="I9" s="24"/>
      <c r="J9" s="16" t="s">
        <v>41</v>
      </c>
      <c r="K9" s="17" t="s">
        <v>31</v>
      </c>
      <c r="L9" s="20" t="s">
        <v>32</v>
      </c>
      <c r="M9" s="18" t="s">
        <v>37</v>
      </c>
      <c r="N9" s="17" t="s">
        <v>31</v>
      </c>
      <c r="O9" s="20" t="s">
        <v>32</v>
      </c>
      <c r="P9" s="24"/>
      <c r="Q9" s="16"/>
      <c r="R9" s="17"/>
      <c r="S9" s="20"/>
      <c r="T9" s="18"/>
      <c r="U9" s="17"/>
      <c r="V9" s="20"/>
      <c r="W9" s="8"/>
      <c r="X9" s="16"/>
      <c r="Y9" s="17"/>
      <c r="Z9" s="20"/>
      <c r="AA9" s="18"/>
      <c r="AB9" s="17"/>
      <c r="AC9" s="20"/>
      <c r="AD9" s="8"/>
      <c r="AE9" s="16"/>
      <c r="AF9" s="17"/>
      <c r="AG9" s="20"/>
      <c r="AH9" s="18"/>
      <c r="AI9" s="17"/>
      <c r="AJ9" s="20"/>
      <c r="AK9" s="24">
        <f>(AH9-AE9)+(AJ9-AG9)</f>
        <v>0</v>
      </c>
      <c r="AL9" s="16" t="s">
        <v>58</v>
      </c>
      <c r="AM9" s="17" t="s">
        <v>31</v>
      </c>
      <c r="AN9" s="20" t="s">
        <v>32</v>
      </c>
      <c r="AO9" s="18" t="s">
        <v>47</v>
      </c>
      <c r="AP9" s="17" t="s">
        <v>31</v>
      </c>
      <c r="AQ9" s="20" t="s">
        <v>32</v>
      </c>
      <c r="AR9" s="24" t="e">
        <f>(#REF!-#REF!)+(#REF!-#REF!)</f>
        <v>#REF!</v>
      </c>
      <c r="AS9" s="16"/>
      <c r="AT9" s="17"/>
      <c r="AU9" s="20"/>
      <c r="AV9" s="18"/>
      <c r="AW9" s="17"/>
      <c r="AX9" s="20"/>
      <c r="AY9" s="24">
        <f>(AV9-AS9)+(AX9-AU9)</f>
        <v>0</v>
      </c>
      <c r="AZ9" s="9">
        <v>8</v>
      </c>
    </row>
    <row r="10" spans="1:52" ht="17.25" customHeight="1">
      <c r="A10" s="6" t="s">
        <v>9</v>
      </c>
      <c r="B10" s="50"/>
      <c r="C10" s="425">
        <v>2</v>
      </c>
      <c r="D10" s="426"/>
      <c r="E10" s="426"/>
      <c r="F10" s="426"/>
      <c r="G10" s="426"/>
      <c r="H10" s="426"/>
      <c r="I10" s="427"/>
      <c r="J10" s="425">
        <v>4</v>
      </c>
      <c r="K10" s="426"/>
      <c r="L10" s="426"/>
      <c r="M10" s="426"/>
      <c r="N10" s="426"/>
      <c r="O10" s="426"/>
      <c r="P10" s="427"/>
      <c r="Q10" s="425">
        <v>2</v>
      </c>
      <c r="R10" s="426"/>
      <c r="S10" s="426"/>
      <c r="T10" s="426"/>
      <c r="U10" s="426"/>
      <c r="V10" s="426"/>
      <c r="W10" s="427"/>
      <c r="X10" s="425">
        <v>0</v>
      </c>
      <c r="Y10" s="426"/>
      <c r="Z10" s="426"/>
      <c r="AA10" s="426"/>
      <c r="AB10" s="426"/>
      <c r="AC10" s="426"/>
      <c r="AD10" s="427"/>
      <c r="AE10" s="425">
        <v>4</v>
      </c>
      <c r="AF10" s="426"/>
      <c r="AG10" s="426"/>
      <c r="AH10" s="426"/>
      <c r="AI10" s="426"/>
      <c r="AJ10" s="426"/>
      <c r="AK10" s="427"/>
      <c r="AL10" s="425">
        <v>4</v>
      </c>
      <c r="AM10" s="426"/>
      <c r="AN10" s="426"/>
      <c r="AO10" s="426"/>
      <c r="AP10" s="426"/>
      <c r="AQ10" s="426"/>
      <c r="AR10" s="427"/>
      <c r="AS10" s="425">
        <v>4</v>
      </c>
      <c r="AT10" s="426"/>
      <c r="AU10" s="426"/>
      <c r="AV10" s="426"/>
      <c r="AW10" s="426"/>
      <c r="AX10" s="426"/>
      <c r="AY10" s="427"/>
      <c r="AZ10" s="9">
        <v>20</v>
      </c>
    </row>
    <row r="11" spans="1:52" ht="40.5" customHeight="1">
      <c r="A11" s="442" t="s">
        <v>124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2"/>
      <c r="AR11" s="442"/>
      <c r="AS11" s="442"/>
      <c r="AT11" s="442"/>
      <c r="AU11" s="442"/>
      <c r="AV11" s="442"/>
      <c r="AW11" s="442"/>
      <c r="AX11" s="442"/>
      <c r="AY11" s="442"/>
      <c r="AZ11" s="442"/>
    </row>
    <row r="12" spans="1:52" ht="15">
      <c r="A12" s="423" t="s">
        <v>97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</row>
    <row r="13" ht="15">
      <c r="B13" s="4"/>
    </row>
  </sheetData>
  <mergeCells count="25">
    <mergeCell ref="A12:AZ12"/>
    <mergeCell ref="C10:I10"/>
    <mergeCell ref="J10:P10"/>
    <mergeCell ref="Q10:W10"/>
    <mergeCell ref="X10:AD10"/>
    <mergeCell ref="AE10:AK10"/>
    <mergeCell ref="A5:AZ5"/>
    <mergeCell ref="AL10:AR10"/>
    <mergeCell ref="AS10:AY10"/>
    <mergeCell ref="A11:AZ11"/>
    <mergeCell ref="A6:A7"/>
    <mergeCell ref="A8:AZ8"/>
    <mergeCell ref="AL1:AZ1"/>
    <mergeCell ref="A2:AZ2"/>
    <mergeCell ref="A3:A4"/>
    <mergeCell ref="B3:B4"/>
    <mergeCell ref="C3:AY3"/>
    <mergeCell ref="AZ3:AZ4"/>
    <mergeCell ref="C4:I4"/>
    <mergeCell ref="J4:P4"/>
    <mergeCell ref="Q4:W4"/>
    <mergeCell ref="X4:AD4"/>
    <mergeCell ref="AE4:AK4"/>
    <mergeCell ref="AL4:AR4"/>
    <mergeCell ref="AS4:AY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ignoredErrors>
    <ignoredError sqref="AY9 B6:B7" twoDigitTextYear="1"/>
    <ignoredError sqref="AK9 AR9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"/>
  <sheetViews>
    <sheetView view="pageLayout" zoomScale="70" zoomScalePageLayoutView="70" workbookViewId="0" topLeftCell="A1">
      <selection activeCell="BJ9" sqref="BJ9"/>
    </sheetView>
  </sheetViews>
  <sheetFormatPr defaultColWidth="9.140625" defaultRowHeight="15"/>
  <cols>
    <col min="1" max="1" width="24.140625" style="4" customWidth="1"/>
    <col min="2" max="2" width="6.140625" style="22" customWidth="1"/>
    <col min="3" max="3" width="2.8515625" style="0" customWidth="1"/>
    <col min="4" max="4" width="1.421875" style="0" customWidth="1"/>
    <col min="5" max="6" width="2.8515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2.421875" style="0" customWidth="1"/>
    <col min="11" max="11" width="1.421875" style="7" customWidth="1"/>
    <col min="12" max="12" width="2.8515625" style="0" customWidth="1"/>
    <col min="13" max="13" width="2.421875" style="0" customWidth="1"/>
    <col min="14" max="14" width="1.42187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2.8515625" style="0" customWidth="1"/>
    <col min="25" max="25" width="1.421875" style="0" customWidth="1"/>
    <col min="26" max="27" width="2.8515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1" width="2.8515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8" width="2.8515625" style="0" customWidth="1"/>
    <col min="49" max="49" width="1.421875" style="0" customWidth="1"/>
    <col min="50" max="50" width="2.8515625" style="0" customWidth="1"/>
    <col min="51" max="51" width="2.421875" style="25" hidden="1" customWidth="1"/>
    <col min="52" max="52" width="9.28125" style="0" customWidth="1"/>
  </cols>
  <sheetData>
    <row r="1" spans="1:52" ht="92.25" customHeight="1">
      <c r="A1" s="5"/>
      <c r="B1" s="21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63.75" customHeight="1">
      <c r="A2" s="432" t="s">
        <v>185</v>
      </c>
      <c r="B2" s="432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</row>
    <row r="3" spans="1:52" ht="15.75">
      <c r="A3" s="414" t="s">
        <v>12</v>
      </c>
      <c r="B3" s="416" t="s">
        <v>42</v>
      </c>
      <c r="C3" s="418" t="s">
        <v>96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9" t="s">
        <v>11</v>
      </c>
    </row>
    <row r="4" spans="1:52" ht="25.5" customHeight="1">
      <c r="A4" s="415"/>
      <c r="B4" s="417"/>
      <c r="C4" s="420" t="s">
        <v>1</v>
      </c>
      <c r="D4" s="420"/>
      <c r="E4" s="420"/>
      <c r="F4" s="420"/>
      <c r="G4" s="420"/>
      <c r="H4" s="420"/>
      <c r="I4" s="420"/>
      <c r="J4" s="420" t="s">
        <v>2</v>
      </c>
      <c r="K4" s="420"/>
      <c r="L4" s="420"/>
      <c r="M4" s="420"/>
      <c r="N4" s="420"/>
      <c r="O4" s="420"/>
      <c r="P4" s="420"/>
      <c r="Q4" s="420" t="s">
        <v>3</v>
      </c>
      <c r="R4" s="420"/>
      <c r="S4" s="420"/>
      <c r="T4" s="420"/>
      <c r="U4" s="420"/>
      <c r="V4" s="420"/>
      <c r="W4" s="420"/>
      <c r="X4" s="420" t="s">
        <v>4</v>
      </c>
      <c r="Y4" s="420"/>
      <c r="Z4" s="420"/>
      <c r="AA4" s="420"/>
      <c r="AB4" s="420"/>
      <c r="AC4" s="420"/>
      <c r="AD4" s="420"/>
      <c r="AE4" s="420" t="s">
        <v>5</v>
      </c>
      <c r="AF4" s="420"/>
      <c r="AG4" s="420"/>
      <c r="AH4" s="420"/>
      <c r="AI4" s="420"/>
      <c r="AJ4" s="420"/>
      <c r="AK4" s="420"/>
      <c r="AL4" s="420" t="s">
        <v>6</v>
      </c>
      <c r="AM4" s="420"/>
      <c r="AN4" s="420"/>
      <c r="AO4" s="420"/>
      <c r="AP4" s="420"/>
      <c r="AQ4" s="420"/>
      <c r="AR4" s="420"/>
      <c r="AS4" s="420" t="s">
        <v>7</v>
      </c>
      <c r="AT4" s="420"/>
      <c r="AU4" s="420"/>
      <c r="AV4" s="420"/>
      <c r="AW4" s="420"/>
      <c r="AX4" s="420"/>
      <c r="AY4" s="420"/>
      <c r="AZ4" s="420"/>
    </row>
    <row r="5" spans="1:52" ht="17.25" customHeight="1">
      <c r="A5" s="420" t="s">
        <v>44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0"/>
    </row>
    <row r="6" spans="1:52" ht="26.25" customHeight="1">
      <c r="A6" s="428" t="s">
        <v>76</v>
      </c>
      <c r="B6" s="32" t="s">
        <v>13</v>
      </c>
      <c r="C6" s="40"/>
      <c r="D6" s="41"/>
      <c r="E6" s="39"/>
      <c r="F6" s="42"/>
      <c r="G6" s="41"/>
      <c r="H6" s="39"/>
      <c r="I6" s="28">
        <f>(F6-C6)+(H6-E6)</f>
        <v>0</v>
      </c>
      <c r="J6" s="40" t="s">
        <v>36</v>
      </c>
      <c r="K6" s="41" t="s">
        <v>31</v>
      </c>
      <c r="L6" s="39" t="s">
        <v>32</v>
      </c>
      <c r="M6" s="42" t="s">
        <v>33</v>
      </c>
      <c r="N6" s="41" t="s">
        <v>31</v>
      </c>
      <c r="O6" s="39" t="s">
        <v>32</v>
      </c>
      <c r="P6" s="28">
        <f>(M6-J6)+(O6-L6)</f>
        <v>2</v>
      </c>
      <c r="Q6" s="40"/>
      <c r="R6" s="41"/>
      <c r="S6" s="39"/>
      <c r="T6" s="42"/>
      <c r="U6" s="41"/>
      <c r="V6" s="39"/>
      <c r="W6" s="28">
        <f>(T6-Q6)+(V6-S6)</f>
        <v>0</v>
      </c>
      <c r="X6" s="40" t="s">
        <v>36</v>
      </c>
      <c r="Y6" s="41" t="s">
        <v>31</v>
      </c>
      <c r="Z6" s="39" t="s">
        <v>32</v>
      </c>
      <c r="AA6" s="42" t="s">
        <v>33</v>
      </c>
      <c r="AB6" s="41" t="s">
        <v>31</v>
      </c>
      <c r="AC6" s="39" t="s">
        <v>32</v>
      </c>
      <c r="AD6" s="28">
        <f>(AA6-X6)+(AC6-Z6)</f>
        <v>2</v>
      </c>
      <c r="AE6" s="40"/>
      <c r="AF6" s="41"/>
      <c r="AG6" s="39"/>
      <c r="AH6" s="43"/>
      <c r="AI6" s="41"/>
      <c r="AJ6" s="39"/>
      <c r="AK6" s="28">
        <f>(AH6-AE6)+(AJ6-AG6)</f>
        <v>0</v>
      </c>
      <c r="AL6" s="40" t="s">
        <v>36</v>
      </c>
      <c r="AM6" s="41" t="s">
        <v>31</v>
      </c>
      <c r="AN6" s="39" t="s">
        <v>32</v>
      </c>
      <c r="AO6" s="42" t="s">
        <v>33</v>
      </c>
      <c r="AP6" s="41" t="s">
        <v>31</v>
      </c>
      <c r="AQ6" s="39" t="s">
        <v>32</v>
      </c>
      <c r="AR6" s="28">
        <f>(AO6-AL6)+(AQ6-AN6)</f>
        <v>2</v>
      </c>
      <c r="AS6" s="40"/>
      <c r="AT6" s="41"/>
      <c r="AU6" s="39"/>
      <c r="AV6" s="42"/>
      <c r="AW6" s="41"/>
      <c r="AX6" s="39"/>
      <c r="AY6" s="26">
        <f>(AV6-AS6)+(AX6-AU6)</f>
        <v>0</v>
      </c>
      <c r="AZ6" s="446">
        <f>SUM(P6:P7,I6:I7,W6:W7,AD6:AD7,AK6:AK7,AR6:AR7,AY6:AY7)</f>
        <v>12</v>
      </c>
    </row>
    <row r="7" spans="1:52" ht="42" customHeight="1">
      <c r="A7" s="445"/>
      <c r="B7" s="54" t="s">
        <v>14</v>
      </c>
      <c r="C7" s="44"/>
      <c r="D7" s="45"/>
      <c r="E7" s="46"/>
      <c r="F7" s="47"/>
      <c r="G7" s="45"/>
      <c r="H7" s="46"/>
      <c r="I7" s="28">
        <f>(F7-C7)+(H7-E7)</f>
        <v>0</v>
      </c>
      <c r="J7" s="44" t="s">
        <v>33</v>
      </c>
      <c r="K7" s="45" t="s">
        <v>31</v>
      </c>
      <c r="L7" s="46" t="s">
        <v>32</v>
      </c>
      <c r="M7" s="47" t="s">
        <v>43</v>
      </c>
      <c r="N7" s="45" t="s">
        <v>31</v>
      </c>
      <c r="O7" s="46" t="s">
        <v>32</v>
      </c>
      <c r="P7" s="28">
        <f>(M7-J7)+(O7-L7)</f>
        <v>2</v>
      </c>
      <c r="Q7" s="44"/>
      <c r="R7" s="45"/>
      <c r="S7" s="46"/>
      <c r="T7" s="47"/>
      <c r="U7" s="45"/>
      <c r="V7" s="46"/>
      <c r="W7" s="28">
        <f>(T7-Q7)+(V7-S7)</f>
        <v>0</v>
      </c>
      <c r="X7" s="44" t="s">
        <v>33</v>
      </c>
      <c r="Y7" s="45" t="s">
        <v>31</v>
      </c>
      <c r="Z7" s="46" t="s">
        <v>32</v>
      </c>
      <c r="AA7" s="47" t="s">
        <v>43</v>
      </c>
      <c r="AB7" s="45" t="s">
        <v>31</v>
      </c>
      <c r="AC7" s="46" t="s">
        <v>32</v>
      </c>
      <c r="AD7" s="28">
        <f>(AA7-X7)+(AC7-Z7)</f>
        <v>2</v>
      </c>
      <c r="AE7" s="44"/>
      <c r="AF7" s="45"/>
      <c r="AG7" s="46"/>
      <c r="AH7" s="48"/>
      <c r="AI7" s="45"/>
      <c r="AJ7" s="46"/>
      <c r="AK7" s="28">
        <f>(AH7-AE7)+(AJ7-AG7)</f>
        <v>0</v>
      </c>
      <c r="AL7" s="44" t="s">
        <v>33</v>
      </c>
      <c r="AM7" s="45" t="s">
        <v>31</v>
      </c>
      <c r="AN7" s="46" t="s">
        <v>32</v>
      </c>
      <c r="AO7" s="47" t="s">
        <v>43</v>
      </c>
      <c r="AP7" s="45" t="s">
        <v>31</v>
      </c>
      <c r="AQ7" s="46" t="s">
        <v>32</v>
      </c>
      <c r="AR7" s="28">
        <f>(AO7-AL7)+(AQ7-AN7)</f>
        <v>2</v>
      </c>
      <c r="AS7" s="44"/>
      <c r="AT7" s="45"/>
      <c r="AU7" s="46"/>
      <c r="AV7" s="47"/>
      <c r="AW7" s="45"/>
      <c r="AX7" s="46"/>
      <c r="AY7" s="26">
        <f>(AV7-AS7)+(AX7-AU7)</f>
        <v>0</v>
      </c>
      <c r="AZ7" s="415"/>
    </row>
    <row r="8" spans="1:52" ht="16.5" customHeight="1">
      <c r="A8" s="419" t="s">
        <v>84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19"/>
    </row>
    <row r="9" spans="1:52" ht="31.5" customHeight="1">
      <c r="A9" s="95" t="s">
        <v>68</v>
      </c>
      <c r="B9" s="31"/>
      <c r="C9" s="16" t="s">
        <v>36</v>
      </c>
      <c r="D9" s="17" t="s">
        <v>31</v>
      </c>
      <c r="E9" s="20" t="s">
        <v>32</v>
      </c>
      <c r="F9" s="18" t="s">
        <v>43</v>
      </c>
      <c r="G9" s="17" t="s">
        <v>31</v>
      </c>
      <c r="H9" s="20" t="s">
        <v>32</v>
      </c>
      <c r="I9" s="24">
        <f>(F9-C9)+(H9-E9)</f>
        <v>4</v>
      </c>
      <c r="J9" s="16"/>
      <c r="K9" s="17"/>
      <c r="L9" s="20"/>
      <c r="M9" s="18"/>
      <c r="N9" s="17"/>
      <c r="O9" s="20"/>
      <c r="P9" s="24">
        <f>(M9-J9)+(O9-L9)</f>
        <v>0</v>
      </c>
      <c r="Q9" s="16"/>
      <c r="R9" s="17"/>
      <c r="S9" s="20"/>
      <c r="T9" s="18"/>
      <c r="U9" s="17"/>
      <c r="V9" s="20"/>
      <c r="W9" s="8">
        <f>(T9-Q9)+(V9-S9)</f>
        <v>0</v>
      </c>
      <c r="X9" s="16"/>
      <c r="Y9" s="17"/>
      <c r="Z9" s="20"/>
      <c r="AA9" s="18"/>
      <c r="AB9" s="17"/>
      <c r="AC9" s="20"/>
      <c r="AD9" s="8">
        <f>(AA9-X9)+(AC9-Z9)</f>
        <v>0</v>
      </c>
      <c r="AE9" s="16" t="s">
        <v>36</v>
      </c>
      <c r="AF9" s="17" t="s">
        <v>31</v>
      </c>
      <c r="AG9" s="20" t="s">
        <v>32</v>
      </c>
      <c r="AH9" s="18" t="s">
        <v>43</v>
      </c>
      <c r="AI9" s="17" t="s">
        <v>31</v>
      </c>
      <c r="AJ9" s="20" t="s">
        <v>32</v>
      </c>
      <c r="AK9" s="24">
        <f>(AH9-AE9)+(AJ9-AG9)</f>
        <v>4</v>
      </c>
      <c r="AL9" s="16"/>
      <c r="AM9" s="17"/>
      <c r="AN9" s="20"/>
      <c r="AO9" s="18"/>
      <c r="AP9" s="17"/>
      <c r="AQ9" s="39"/>
      <c r="AR9" s="24">
        <f>(AO9-AL9)+(AQ9-AN9)</f>
        <v>0</v>
      </c>
      <c r="AS9" s="16"/>
      <c r="AT9" s="17"/>
      <c r="AU9" s="20"/>
      <c r="AV9" s="18"/>
      <c r="AW9" s="17"/>
      <c r="AX9" s="39"/>
      <c r="AY9" s="24">
        <f>(AV9-AS9)+(AX9-AU9)</f>
        <v>0</v>
      </c>
      <c r="AZ9" s="9">
        <f>SUM(P9,I9,W9,AD9,AK9,AR9,AY9)</f>
        <v>8</v>
      </c>
    </row>
    <row r="10" spans="1:52" ht="17.25" customHeight="1">
      <c r="A10" s="6" t="s">
        <v>9</v>
      </c>
      <c r="B10" s="50"/>
      <c r="C10" s="425">
        <f>SUM(I6:I7,I9)</f>
        <v>4</v>
      </c>
      <c r="D10" s="426"/>
      <c r="E10" s="426"/>
      <c r="F10" s="426"/>
      <c r="G10" s="426"/>
      <c r="H10" s="426"/>
      <c r="I10" s="427"/>
      <c r="J10" s="425">
        <f aca="true" t="shared" si="0" ref="J10">SUM(P6:P7,P9)</f>
        <v>4</v>
      </c>
      <c r="K10" s="426"/>
      <c r="L10" s="426"/>
      <c r="M10" s="426"/>
      <c r="N10" s="426"/>
      <c r="O10" s="426"/>
      <c r="P10" s="427"/>
      <c r="Q10" s="425">
        <f aca="true" t="shared" si="1" ref="Q10">SUM(W6:W7,W9)</f>
        <v>0</v>
      </c>
      <c r="R10" s="426"/>
      <c r="S10" s="426"/>
      <c r="T10" s="426"/>
      <c r="U10" s="426"/>
      <c r="V10" s="426"/>
      <c r="W10" s="427"/>
      <c r="X10" s="425">
        <f aca="true" t="shared" si="2" ref="X10">SUM(AD6:AD7,AD9)</f>
        <v>4</v>
      </c>
      <c r="Y10" s="426"/>
      <c r="Z10" s="426"/>
      <c r="AA10" s="426"/>
      <c r="AB10" s="426"/>
      <c r="AC10" s="426"/>
      <c r="AD10" s="427"/>
      <c r="AE10" s="425">
        <f aca="true" t="shared" si="3" ref="AE10">SUM(AK6:AK7,AK9)</f>
        <v>4</v>
      </c>
      <c r="AF10" s="426"/>
      <c r="AG10" s="426"/>
      <c r="AH10" s="426"/>
      <c r="AI10" s="426"/>
      <c r="AJ10" s="426"/>
      <c r="AK10" s="427"/>
      <c r="AL10" s="425">
        <f aca="true" t="shared" si="4" ref="AL10">SUM(AR6:AR7,AR9)</f>
        <v>4</v>
      </c>
      <c r="AM10" s="426"/>
      <c r="AN10" s="426"/>
      <c r="AO10" s="426"/>
      <c r="AP10" s="426"/>
      <c r="AQ10" s="426"/>
      <c r="AR10" s="427"/>
      <c r="AS10" s="425">
        <f aca="true" t="shared" si="5" ref="AS10">SUM(AY6:AY7,AY9)</f>
        <v>0</v>
      </c>
      <c r="AT10" s="426"/>
      <c r="AU10" s="426"/>
      <c r="AV10" s="426"/>
      <c r="AW10" s="426"/>
      <c r="AX10" s="426"/>
      <c r="AY10" s="427"/>
      <c r="AZ10" s="9">
        <f>SUM(C10:AX10)</f>
        <v>20</v>
      </c>
    </row>
    <row r="11" spans="1:52" ht="15.75">
      <c r="A11" s="5"/>
      <c r="B11" s="49"/>
      <c r="C11" s="1"/>
      <c r="D11" s="1"/>
      <c r="E11" s="1"/>
      <c r="F11" s="1"/>
      <c r="G11" s="1"/>
      <c r="H11" s="1"/>
      <c r="I11" s="23"/>
      <c r="J11" s="1"/>
      <c r="K11" s="2"/>
      <c r="L11" s="1"/>
      <c r="M11" s="1"/>
      <c r="N11" s="2"/>
      <c r="O11" s="1"/>
      <c r="P11" s="23"/>
      <c r="Q11" s="1"/>
      <c r="R11" s="1"/>
      <c r="S11" s="1"/>
      <c r="T11" s="1"/>
      <c r="U11" s="1"/>
      <c r="V11" s="1"/>
      <c r="W11" s="23"/>
      <c r="X11" s="1"/>
      <c r="Y11" s="1"/>
      <c r="Z11" s="1"/>
      <c r="AA11" s="1"/>
      <c r="AB11" s="1"/>
      <c r="AC11" s="1"/>
      <c r="AD11" s="23"/>
      <c r="AE11" s="1"/>
      <c r="AF11" s="1"/>
      <c r="AG11" s="1"/>
      <c r="AH11" s="1"/>
      <c r="AI11" s="1"/>
      <c r="AJ11" s="1"/>
      <c r="AK11" s="23"/>
      <c r="AL11" s="1"/>
      <c r="AM11" s="1"/>
      <c r="AN11" s="1"/>
      <c r="AO11" s="1"/>
      <c r="AP11" s="1"/>
      <c r="AQ11" s="1"/>
      <c r="AR11" s="23"/>
      <c r="AS11" s="1"/>
      <c r="AT11" s="1"/>
      <c r="AU11" s="1"/>
      <c r="AV11" s="1"/>
      <c r="AW11" s="1"/>
      <c r="AX11" s="1"/>
      <c r="AY11" s="23"/>
      <c r="AZ11" s="1"/>
    </row>
    <row r="12" spans="1:52" ht="26.25" customHeight="1">
      <c r="A12" s="422" t="s">
        <v>125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</row>
    <row r="13" spans="1:52" ht="17.25" customHeight="1">
      <c r="A13" s="422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</row>
    <row r="14" spans="1:52" ht="15">
      <c r="A14" s="423" t="s">
        <v>97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</row>
    <row r="15" ht="15">
      <c r="B15" s="4"/>
    </row>
  </sheetData>
  <mergeCells count="26">
    <mergeCell ref="A12:AZ13"/>
    <mergeCell ref="A14:AZ14"/>
    <mergeCell ref="A6:A7"/>
    <mergeCell ref="AZ6:AZ7"/>
    <mergeCell ref="A8:AZ8"/>
    <mergeCell ref="C10:I10"/>
    <mergeCell ref="J10:P10"/>
    <mergeCell ref="Q10:W10"/>
    <mergeCell ref="X10:AD10"/>
    <mergeCell ref="AE10:AK10"/>
    <mergeCell ref="AL10:AR10"/>
    <mergeCell ref="AS10:AY10"/>
    <mergeCell ref="AE4:AK4"/>
    <mergeCell ref="AL4:AR4"/>
    <mergeCell ref="AS4:AY4"/>
    <mergeCell ref="A5:AZ5"/>
    <mergeCell ref="AL1:AZ1"/>
    <mergeCell ref="A2:AZ2"/>
    <mergeCell ref="A3:A4"/>
    <mergeCell ref="B3:B4"/>
    <mergeCell ref="C3:AY3"/>
    <mergeCell ref="AZ3:AZ4"/>
    <mergeCell ref="C4:I4"/>
    <mergeCell ref="J4:P4"/>
    <mergeCell ref="Q4:W4"/>
    <mergeCell ref="X4:AD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ignoredErrors>
    <ignoredError sqref="AD9:AJ9 X6:AC7 C9:H9" numberStoredAsText="1"/>
    <ignoredError sqref="B6:B7" twoDigitTextYear="1"/>
    <ignoredError sqref="I7:W7 I6:W6 AD6:AQ6 AD7:AQ7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view="pageLayout" zoomScale="90" zoomScalePageLayoutView="90" workbookViewId="0" topLeftCell="A1">
      <selection activeCell="BB2" sqref="BB2"/>
    </sheetView>
  </sheetViews>
  <sheetFormatPr defaultColWidth="9.140625" defaultRowHeight="15"/>
  <cols>
    <col min="1" max="1" width="18.28125" style="112" customWidth="1"/>
    <col min="2" max="2" width="6.00390625" style="22" customWidth="1"/>
    <col min="3" max="3" width="4.140625" style="0" customWidth="1"/>
    <col min="4" max="4" width="0.9921875" style="0" customWidth="1"/>
    <col min="5" max="5" width="2.8515625" style="0" customWidth="1"/>
    <col min="6" max="6" width="3.140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3.8515625" style="0" customWidth="1"/>
    <col min="11" max="11" width="1.421875" style="7" customWidth="1"/>
    <col min="12" max="12" width="2.8515625" style="0" customWidth="1"/>
    <col min="13" max="13" width="4.28125" style="0" customWidth="1"/>
    <col min="14" max="14" width="1.42187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4.00390625" style="0" customWidth="1"/>
    <col min="25" max="25" width="1.421875" style="0" customWidth="1"/>
    <col min="26" max="26" width="2.8515625" style="0" customWidth="1"/>
    <col min="27" max="27" width="4.00390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1" width="2.8515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8" width="2.8515625" style="0" customWidth="1"/>
    <col min="49" max="49" width="1.421875" style="0" customWidth="1"/>
    <col min="50" max="50" width="2.8515625" style="0" customWidth="1"/>
    <col min="51" max="51" width="2.421875" style="25" hidden="1" customWidth="1"/>
    <col min="52" max="52" width="8.57421875" style="0" customWidth="1"/>
  </cols>
  <sheetData>
    <row r="1" spans="1:52" ht="87.75" customHeight="1">
      <c r="A1" s="111"/>
      <c r="B1" s="21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53.25" customHeight="1">
      <c r="A2" s="432" t="s">
        <v>186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</row>
    <row r="3" spans="1:52" ht="15.75">
      <c r="A3" s="416" t="s">
        <v>12</v>
      </c>
      <c r="B3" s="416" t="s">
        <v>42</v>
      </c>
      <c r="C3" s="418" t="s">
        <v>96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9" t="s">
        <v>11</v>
      </c>
    </row>
    <row r="4" spans="1:52" ht="16.5" customHeight="1">
      <c r="A4" s="417"/>
      <c r="B4" s="417"/>
      <c r="C4" s="420" t="s">
        <v>1</v>
      </c>
      <c r="D4" s="420"/>
      <c r="E4" s="420"/>
      <c r="F4" s="420"/>
      <c r="G4" s="420"/>
      <c r="H4" s="420"/>
      <c r="I4" s="420"/>
      <c r="J4" s="420" t="s">
        <v>2</v>
      </c>
      <c r="K4" s="420"/>
      <c r="L4" s="420"/>
      <c r="M4" s="420"/>
      <c r="N4" s="420"/>
      <c r="O4" s="420"/>
      <c r="P4" s="420"/>
      <c r="Q4" s="420" t="s">
        <v>3</v>
      </c>
      <c r="R4" s="420"/>
      <c r="S4" s="420"/>
      <c r="T4" s="420"/>
      <c r="U4" s="420"/>
      <c r="V4" s="420"/>
      <c r="W4" s="420"/>
      <c r="X4" s="420" t="s">
        <v>4</v>
      </c>
      <c r="Y4" s="420"/>
      <c r="Z4" s="420"/>
      <c r="AA4" s="420"/>
      <c r="AB4" s="420"/>
      <c r="AC4" s="420"/>
      <c r="AD4" s="420"/>
      <c r="AE4" s="420" t="s">
        <v>5</v>
      </c>
      <c r="AF4" s="420"/>
      <c r="AG4" s="420"/>
      <c r="AH4" s="420"/>
      <c r="AI4" s="420"/>
      <c r="AJ4" s="420"/>
      <c r="AK4" s="420"/>
      <c r="AL4" s="420" t="s">
        <v>6</v>
      </c>
      <c r="AM4" s="420"/>
      <c r="AN4" s="420"/>
      <c r="AO4" s="420"/>
      <c r="AP4" s="420"/>
      <c r="AQ4" s="420"/>
      <c r="AR4" s="420"/>
      <c r="AS4" s="420" t="s">
        <v>7</v>
      </c>
      <c r="AT4" s="420"/>
      <c r="AU4" s="420"/>
      <c r="AV4" s="420"/>
      <c r="AW4" s="420"/>
      <c r="AX4" s="420"/>
      <c r="AY4" s="420"/>
      <c r="AZ4" s="420"/>
    </row>
    <row r="5" spans="1:52" ht="15.75" customHeight="1">
      <c r="A5" s="420" t="s">
        <v>44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0"/>
    </row>
    <row r="6" spans="1:52" ht="48" customHeight="1">
      <c r="A6" s="34" t="s">
        <v>83</v>
      </c>
      <c r="B6" s="170" t="s">
        <v>15</v>
      </c>
      <c r="C6" s="77">
        <v>18</v>
      </c>
      <c r="D6" s="114" t="s">
        <v>31</v>
      </c>
      <c r="E6" s="115" t="s">
        <v>32</v>
      </c>
      <c r="F6" s="77">
        <v>20</v>
      </c>
      <c r="G6" s="114" t="s">
        <v>31</v>
      </c>
      <c r="H6" s="273" t="s">
        <v>32</v>
      </c>
      <c r="I6" s="174">
        <f>(F6-C6)+(H6-E6)</f>
        <v>2</v>
      </c>
      <c r="J6" s="77"/>
      <c r="K6" s="114"/>
      <c r="L6" s="115"/>
      <c r="M6" s="77"/>
      <c r="N6" s="114"/>
      <c r="O6" s="115"/>
      <c r="P6" s="174">
        <f aca="true" t="shared" si="0" ref="P6">(M6-J6)+(O6-L6)</f>
        <v>0</v>
      </c>
      <c r="Q6" s="77">
        <v>18</v>
      </c>
      <c r="R6" s="114" t="s">
        <v>31</v>
      </c>
      <c r="S6" s="115" t="s">
        <v>32</v>
      </c>
      <c r="T6" s="77">
        <v>20</v>
      </c>
      <c r="U6" s="114" t="s">
        <v>31</v>
      </c>
      <c r="V6" s="273" t="s">
        <v>32</v>
      </c>
      <c r="W6" s="174"/>
      <c r="X6" s="77"/>
      <c r="Y6" s="114"/>
      <c r="Z6" s="115"/>
      <c r="AA6" s="77"/>
      <c r="AB6" s="114"/>
      <c r="AC6" s="115"/>
      <c r="AD6" s="174"/>
      <c r="AE6" s="77">
        <v>18</v>
      </c>
      <c r="AF6" s="114" t="s">
        <v>31</v>
      </c>
      <c r="AG6" s="115" t="s">
        <v>32</v>
      </c>
      <c r="AH6" s="77">
        <v>20</v>
      </c>
      <c r="AI6" s="114" t="s">
        <v>31</v>
      </c>
      <c r="AJ6" s="273" t="s">
        <v>32</v>
      </c>
      <c r="AK6" s="174"/>
      <c r="AL6" s="77"/>
      <c r="AM6" s="114"/>
      <c r="AN6" s="115"/>
      <c r="AO6" s="77"/>
      <c r="AP6" s="114"/>
      <c r="AQ6" s="115"/>
      <c r="AR6" s="174"/>
      <c r="AS6" s="77"/>
      <c r="AT6" s="114"/>
      <c r="AU6" s="115"/>
      <c r="AV6" s="77"/>
      <c r="AW6" s="114"/>
      <c r="AX6" s="115"/>
      <c r="AY6" s="175">
        <f aca="true" t="shared" si="1" ref="AY6">(AV6-AS6)+(AX6-AU6)</f>
        <v>0</v>
      </c>
      <c r="AZ6" s="53">
        <v>6</v>
      </c>
    </row>
    <row r="7" spans="1:52" ht="15.75" customHeight="1">
      <c r="A7" s="420" t="s">
        <v>10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0"/>
    </row>
    <row r="8" spans="1:52" ht="51" customHeight="1">
      <c r="A8" s="34" t="s">
        <v>83</v>
      </c>
      <c r="B8" s="206" t="s">
        <v>54</v>
      </c>
      <c r="C8" s="176"/>
      <c r="D8" s="120"/>
      <c r="E8" s="177"/>
      <c r="F8" s="178"/>
      <c r="G8" s="120"/>
      <c r="H8" s="177"/>
      <c r="I8" s="174"/>
      <c r="J8" s="176"/>
      <c r="K8" s="120"/>
      <c r="L8" s="177"/>
      <c r="M8" s="178"/>
      <c r="N8" s="120"/>
      <c r="O8" s="177"/>
      <c r="P8" s="174"/>
      <c r="Q8" s="176"/>
      <c r="R8" s="120"/>
      <c r="S8" s="177"/>
      <c r="T8" s="178"/>
      <c r="U8" s="120"/>
      <c r="V8" s="177"/>
      <c r="W8" s="174"/>
      <c r="X8" s="176"/>
      <c r="Y8" s="120"/>
      <c r="Z8" s="177"/>
      <c r="AA8" s="178"/>
      <c r="AB8" s="120"/>
      <c r="AC8" s="177"/>
      <c r="AD8" s="174"/>
      <c r="AE8" s="176"/>
      <c r="AF8" s="120"/>
      <c r="AG8" s="177"/>
      <c r="AH8" s="178"/>
      <c r="AI8" s="120"/>
      <c r="AJ8" s="177"/>
      <c r="AK8" s="174"/>
      <c r="AL8" s="176" t="s">
        <v>58</v>
      </c>
      <c r="AM8" s="120" t="s">
        <v>31</v>
      </c>
      <c r="AN8" s="177" t="s">
        <v>32</v>
      </c>
      <c r="AO8" s="178" t="s">
        <v>46</v>
      </c>
      <c r="AP8" s="120" t="s">
        <v>31</v>
      </c>
      <c r="AQ8" s="177" t="s">
        <v>32</v>
      </c>
      <c r="AR8" s="174"/>
      <c r="AS8" s="176" t="s">
        <v>58</v>
      </c>
      <c r="AT8" s="120" t="s">
        <v>31</v>
      </c>
      <c r="AU8" s="177" t="s">
        <v>32</v>
      </c>
      <c r="AV8" s="178" t="s">
        <v>46</v>
      </c>
      <c r="AW8" s="120" t="s">
        <v>31</v>
      </c>
      <c r="AX8" s="177" t="s">
        <v>32</v>
      </c>
      <c r="AY8" s="179">
        <f>(AV8-AS8)+(AX8-AU8)</f>
        <v>3</v>
      </c>
      <c r="AZ8" s="172">
        <v>6</v>
      </c>
    </row>
    <row r="9" spans="1:52" ht="51" customHeight="1">
      <c r="A9" s="34" t="str">
        <f>A8</f>
        <v>Павловский парк</v>
      </c>
      <c r="B9" s="90" t="s">
        <v>55</v>
      </c>
      <c r="C9" s="180" t="s">
        <v>35</v>
      </c>
      <c r="D9" s="123" t="s">
        <v>31</v>
      </c>
      <c r="E9" s="181" t="s">
        <v>32</v>
      </c>
      <c r="F9" s="182" t="s">
        <v>37</v>
      </c>
      <c r="G9" s="123" t="s">
        <v>31</v>
      </c>
      <c r="H9" s="181" t="s">
        <v>32</v>
      </c>
      <c r="I9" s="183"/>
      <c r="J9" s="180"/>
      <c r="K9" s="123"/>
      <c r="L9" s="181"/>
      <c r="M9" s="182"/>
      <c r="N9" s="123"/>
      <c r="O9" s="181"/>
      <c r="P9" s="183"/>
      <c r="Q9" s="180" t="s">
        <v>35</v>
      </c>
      <c r="R9" s="123" t="s">
        <v>31</v>
      </c>
      <c r="S9" s="181" t="s">
        <v>32</v>
      </c>
      <c r="T9" s="182" t="s">
        <v>37</v>
      </c>
      <c r="U9" s="123" t="s">
        <v>31</v>
      </c>
      <c r="V9" s="181" t="s">
        <v>32</v>
      </c>
      <c r="W9" s="183"/>
      <c r="X9" s="180"/>
      <c r="Y9" s="123"/>
      <c r="Z9" s="181"/>
      <c r="AA9" s="182"/>
      <c r="AB9" s="123"/>
      <c r="AC9" s="181"/>
      <c r="AD9" s="183"/>
      <c r="AE9" s="180" t="s">
        <v>35</v>
      </c>
      <c r="AF9" s="123" t="s">
        <v>31</v>
      </c>
      <c r="AG9" s="181" t="s">
        <v>32</v>
      </c>
      <c r="AH9" s="182" t="s">
        <v>37</v>
      </c>
      <c r="AI9" s="123" t="s">
        <v>31</v>
      </c>
      <c r="AJ9" s="181" t="s">
        <v>32</v>
      </c>
      <c r="AK9" s="183"/>
      <c r="AL9" s="180"/>
      <c r="AM9" s="123"/>
      <c r="AN9" s="181"/>
      <c r="AO9" s="182"/>
      <c r="AP9" s="123"/>
      <c r="AQ9" s="181"/>
      <c r="AR9" s="183"/>
      <c r="AS9" s="176"/>
      <c r="AT9" s="120"/>
      <c r="AU9" s="177"/>
      <c r="AV9" s="178"/>
      <c r="AW9" s="120"/>
      <c r="AX9" s="177"/>
      <c r="AY9" s="184">
        <f>(AV9-AS9)+(AX9-AU9)</f>
        <v>0</v>
      </c>
      <c r="AZ9" s="172">
        <v>6</v>
      </c>
    </row>
    <row r="10" spans="1:52" ht="51" customHeight="1">
      <c r="A10" s="34" t="str">
        <f>A9</f>
        <v>Павловский парк</v>
      </c>
      <c r="B10" s="173" t="s">
        <v>56</v>
      </c>
      <c r="C10" s="180"/>
      <c r="D10" s="123"/>
      <c r="E10" s="181"/>
      <c r="F10" s="182"/>
      <c r="G10" s="123"/>
      <c r="H10" s="181"/>
      <c r="I10" s="183"/>
      <c r="J10" s="185"/>
      <c r="K10" s="123"/>
      <c r="L10" s="181"/>
      <c r="M10" s="182"/>
      <c r="N10" s="123"/>
      <c r="O10" s="181"/>
      <c r="P10" s="183"/>
      <c r="Q10" s="180"/>
      <c r="R10" s="123"/>
      <c r="S10" s="181"/>
      <c r="T10" s="182"/>
      <c r="U10" s="123"/>
      <c r="V10" s="181"/>
      <c r="W10" s="183"/>
      <c r="X10" s="180" t="s">
        <v>35</v>
      </c>
      <c r="Y10" s="123" t="s">
        <v>31</v>
      </c>
      <c r="Z10" s="181" t="s">
        <v>32</v>
      </c>
      <c r="AA10" s="182" t="s">
        <v>37</v>
      </c>
      <c r="AB10" s="123" t="s">
        <v>31</v>
      </c>
      <c r="AC10" s="181" t="s">
        <v>32</v>
      </c>
      <c r="AD10" s="183"/>
      <c r="AE10" s="180"/>
      <c r="AF10" s="123"/>
      <c r="AG10" s="181"/>
      <c r="AH10" s="182"/>
      <c r="AI10" s="123"/>
      <c r="AJ10" s="181"/>
      <c r="AK10" s="183"/>
      <c r="AL10" s="180" t="s">
        <v>46</v>
      </c>
      <c r="AM10" s="123" t="s">
        <v>31</v>
      </c>
      <c r="AN10" s="181" t="s">
        <v>32</v>
      </c>
      <c r="AO10" s="182" t="s">
        <v>40</v>
      </c>
      <c r="AP10" s="123" t="s">
        <v>31</v>
      </c>
      <c r="AQ10" s="181" t="s">
        <v>32</v>
      </c>
      <c r="AR10" s="183"/>
      <c r="AS10" s="180" t="s">
        <v>46</v>
      </c>
      <c r="AT10" s="123" t="s">
        <v>31</v>
      </c>
      <c r="AU10" s="181" t="s">
        <v>32</v>
      </c>
      <c r="AV10" s="182" t="s">
        <v>40</v>
      </c>
      <c r="AW10" s="123" t="s">
        <v>31</v>
      </c>
      <c r="AX10" s="181" t="s">
        <v>32</v>
      </c>
      <c r="AY10" s="184"/>
      <c r="AZ10" s="172">
        <v>6</v>
      </c>
    </row>
    <row r="11" spans="1:52" ht="16.5" customHeight="1">
      <c r="A11" s="419" t="s">
        <v>84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19"/>
    </row>
    <row r="12" spans="1:52" ht="24.75" customHeight="1">
      <c r="A12" s="453" t="s">
        <v>63</v>
      </c>
      <c r="B12" s="414"/>
      <c r="C12" s="116" t="s">
        <v>58</v>
      </c>
      <c r="D12" s="117" t="s">
        <v>31</v>
      </c>
      <c r="E12" s="118" t="s">
        <v>32</v>
      </c>
      <c r="F12" s="117">
        <v>13</v>
      </c>
      <c r="G12" s="117" t="s">
        <v>31</v>
      </c>
      <c r="H12" s="118" t="s">
        <v>32</v>
      </c>
      <c r="I12" s="124"/>
      <c r="J12" s="116"/>
      <c r="K12" s="117"/>
      <c r="L12" s="118"/>
      <c r="M12" s="117"/>
      <c r="N12" s="117"/>
      <c r="O12" s="118"/>
      <c r="P12" s="124"/>
      <c r="Q12" s="116"/>
      <c r="R12" s="117"/>
      <c r="S12" s="118"/>
      <c r="T12" s="117"/>
      <c r="U12" s="117"/>
      <c r="V12" s="118"/>
      <c r="W12" s="124"/>
      <c r="X12" s="116" t="s">
        <v>58</v>
      </c>
      <c r="Y12" s="117" t="s">
        <v>31</v>
      </c>
      <c r="Z12" s="118" t="s">
        <v>32</v>
      </c>
      <c r="AA12" s="117">
        <v>15</v>
      </c>
      <c r="AB12" s="117" t="s">
        <v>31</v>
      </c>
      <c r="AC12" s="118" t="s">
        <v>32</v>
      </c>
      <c r="AD12" s="124"/>
      <c r="AE12" s="116"/>
      <c r="AF12" s="117"/>
      <c r="AG12" s="118"/>
      <c r="AH12" s="117"/>
      <c r="AI12" s="117"/>
      <c r="AJ12" s="118"/>
      <c r="AK12" s="124"/>
      <c r="AL12" s="116">
        <v>15</v>
      </c>
      <c r="AM12" s="117" t="s">
        <v>31</v>
      </c>
      <c r="AN12" s="118" t="s">
        <v>32</v>
      </c>
      <c r="AO12" s="117">
        <v>18</v>
      </c>
      <c r="AP12" s="117" t="s">
        <v>31</v>
      </c>
      <c r="AQ12" s="118" t="s">
        <v>32</v>
      </c>
      <c r="AR12" s="124"/>
      <c r="AS12" s="116">
        <v>15</v>
      </c>
      <c r="AT12" s="117" t="s">
        <v>31</v>
      </c>
      <c r="AU12" s="118" t="s">
        <v>32</v>
      </c>
      <c r="AV12" s="117">
        <v>18</v>
      </c>
      <c r="AW12" s="117" t="s">
        <v>31</v>
      </c>
      <c r="AX12" s="118" t="s">
        <v>32</v>
      </c>
      <c r="AY12" s="171"/>
      <c r="AZ12" s="446">
        <v>16</v>
      </c>
    </row>
    <row r="13" spans="1:52" ht="24.75" customHeight="1">
      <c r="A13" s="454"/>
      <c r="B13" s="458"/>
      <c r="C13" s="116"/>
      <c r="D13" s="117"/>
      <c r="E13" s="118"/>
      <c r="F13" s="117"/>
      <c r="G13" s="117"/>
      <c r="H13" s="117"/>
      <c r="I13" s="118"/>
      <c r="J13" s="116"/>
      <c r="K13" s="117"/>
      <c r="L13" s="118"/>
      <c r="M13" s="117"/>
      <c r="N13" s="117"/>
      <c r="O13" s="117"/>
      <c r="P13" s="118"/>
      <c r="Q13" s="116"/>
      <c r="R13" s="117"/>
      <c r="S13" s="118"/>
      <c r="T13" s="117"/>
      <c r="U13" s="117"/>
      <c r="V13" s="117"/>
      <c r="W13" s="118"/>
      <c r="X13" s="116"/>
      <c r="Y13" s="117"/>
      <c r="Z13" s="118"/>
      <c r="AA13" s="117"/>
      <c r="AB13" s="117"/>
      <c r="AC13" s="117"/>
      <c r="AD13" s="118"/>
      <c r="AE13" s="116"/>
      <c r="AF13" s="117"/>
      <c r="AG13" s="118"/>
      <c r="AH13" s="117"/>
      <c r="AI13" s="117"/>
      <c r="AJ13" s="117"/>
      <c r="AK13" s="118"/>
      <c r="AL13" s="116"/>
      <c r="AM13" s="117"/>
      <c r="AN13" s="118"/>
      <c r="AO13" s="117"/>
      <c r="AP13" s="117"/>
      <c r="AQ13" s="117"/>
      <c r="AR13" s="118"/>
      <c r="AS13" s="116"/>
      <c r="AT13" s="117"/>
      <c r="AU13" s="118"/>
      <c r="AV13" s="117"/>
      <c r="AW13" s="117"/>
      <c r="AX13" s="117"/>
      <c r="AY13" s="61"/>
      <c r="AZ13" s="456"/>
    </row>
    <row r="14" spans="1:52" ht="24.75" customHeight="1">
      <c r="A14" s="455"/>
      <c r="B14" s="424"/>
      <c r="C14" s="207"/>
      <c r="D14" s="208"/>
      <c r="E14" s="209"/>
      <c r="F14" s="117"/>
      <c r="G14" s="117"/>
      <c r="H14" s="117"/>
      <c r="I14" s="118"/>
      <c r="J14" s="207"/>
      <c r="K14" s="208"/>
      <c r="L14" s="209"/>
      <c r="M14" s="117"/>
      <c r="N14" s="117"/>
      <c r="O14" s="117"/>
      <c r="P14" s="118"/>
      <c r="Q14" s="207"/>
      <c r="R14" s="208"/>
      <c r="S14" s="209"/>
      <c r="T14" s="117"/>
      <c r="U14" s="117"/>
      <c r="V14" s="117"/>
      <c r="W14" s="118"/>
      <c r="X14" s="207"/>
      <c r="Y14" s="208"/>
      <c r="Z14" s="209"/>
      <c r="AA14" s="117"/>
      <c r="AB14" s="117"/>
      <c r="AC14" s="117"/>
      <c r="AD14" s="118"/>
      <c r="AE14" s="207"/>
      <c r="AF14" s="208"/>
      <c r="AG14" s="209"/>
      <c r="AH14" s="117"/>
      <c r="AI14" s="117"/>
      <c r="AJ14" s="117"/>
      <c r="AK14" s="118"/>
      <c r="AL14" s="207"/>
      <c r="AM14" s="208"/>
      <c r="AN14" s="209"/>
      <c r="AO14" s="117"/>
      <c r="AP14" s="117"/>
      <c r="AQ14" s="117"/>
      <c r="AR14" s="118"/>
      <c r="AS14" s="207"/>
      <c r="AT14" s="208"/>
      <c r="AU14" s="209"/>
      <c r="AV14" s="117"/>
      <c r="AW14" s="117"/>
      <c r="AX14" s="117"/>
      <c r="AY14" s="61"/>
      <c r="AZ14" s="457"/>
    </row>
    <row r="15" spans="1:52" ht="17.25" customHeight="1">
      <c r="A15" s="34" t="s">
        <v>9</v>
      </c>
      <c r="B15" s="50"/>
      <c r="C15" s="447">
        <v>8</v>
      </c>
      <c r="D15" s="448"/>
      <c r="E15" s="448"/>
      <c r="F15" s="448"/>
      <c r="G15" s="448"/>
      <c r="H15" s="448"/>
      <c r="I15" s="449"/>
      <c r="J15" s="447">
        <v>0</v>
      </c>
      <c r="K15" s="448"/>
      <c r="L15" s="448"/>
      <c r="M15" s="448"/>
      <c r="N15" s="448"/>
      <c r="O15" s="448"/>
      <c r="P15" s="449"/>
      <c r="Q15" s="450">
        <v>4</v>
      </c>
      <c r="R15" s="451"/>
      <c r="S15" s="451"/>
      <c r="T15" s="451"/>
      <c r="U15" s="451"/>
      <c r="V15" s="451"/>
      <c r="W15" s="452"/>
      <c r="X15" s="450">
        <v>8</v>
      </c>
      <c r="Y15" s="451"/>
      <c r="Z15" s="451"/>
      <c r="AA15" s="451"/>
      <c r="AB15" s="451"/>
      <c r="AC15" s="451"/>
      <c r="AD15" s="452"/>
      <c r="AE15" s="450">
        <v>4</v>
      </c>
      <c r="AF15" s="451"/>
      <c r="AG15" s="451"/>
      <c r="AH15" s="451"/>
      <c r="AI15" s="451"/>
      <c r="AJ15" s="451"/>
      <c r="AK15" s="452"/>
      <c r="AL15" s="450">
        <v>8</v>
      </c>
      <c r="AM15" s="451"/>
      <c r="AN15" s="451"/>
      <c r="AO15" s="451"/>
      <c r="AP15" s="451"/>
      <c r="AQ15" s="451"/>
      <c r="AR15" s="452"/>
      <c r="AS15" s="447">
        <v>8</v>
      </c>
      <c r="AT15" s="448"/>
      <c r="AU15" s="448"/>
      <c r="AV15" s="448"/>
      <c r="AW15" s="448"/>
      <c r="AX15" s="448"/>
      <c r="AY15" s="449"/>
      <c r="AZ15" s="53">
        <f>SUM(C15:AX15)</f>
        <v>40</v>
      </c>
    </row>
    <row r="16" spans="1:52" ht="9" customHeight="1">
      <c r="A16" s="111"/>
      <c r="B16" s="49"/>
      <c r="C16" s="1"/>
      <c r="D16" s="1"/>
      <c r="E16" s="1"/>
      <c r="F16" s="1"/>
      <c r="G16" s="1"/>
      <c r="H16" s="1"/>
      <c r="I16" s="23"/>
      <c r="J16" s="1"/>
      <c r="K16" s="2"/>
      <c r="L16" s="1"/>
      <c r="M16" s="1"/>
      <c r="N16" s="2"/>
      <c r="O16" s="1"/>
      <c r="P16" s="23"/>
      <c r="Q16" s="1"/>
      <c r="R16" s="1"/>
      <c r="S16" s="1"/>
      <c r="T16" s="1"/>
      <c r="U16" s="1"/>
      <c r="V16" s="1"/>
      <c r="W16" s="23"/>
      <c r="X16" s="1"/>
      <c r="Y16" s="1"/>
      <c r="Z16" s="1"/>
      <c r="AA16" s="1"/>
      <c r="AB16" s="1"/>
      <c r="AC16" s="1"/>
      <c r="AD16" s="23"/>
      <c r="AE16" s="1"/>
      <c r="AF16" s="1"/>
      <c r="AG16" s="1"/>
      <c r="AH16" s="1"/>
      <c r="AI16" s="1"/>
      <c r="AJ16" s="1"/>
      <c r="AK16" s="23"/>
      <c r="AL16" s="1"/>
      <c r="AM16" s="1"/>
      <c r="AN16" s="1"/>
      <c r="AO16" s="1"/>
      <c r="AP16" s="1"/>
      <c r="AQ16" s="1"/>
      <c r="AR16" s="23"/>
      <c r="AS16" s="1"/>
      <c r="AT16" s="1"/>
      <c r="AU16" s="1"/>
      <c r="AV16" s="1"/>
      <c r="AW16" s="1"/>
      <c r="AX16" s="1"/>
      <c r="AY16" s="23"/>
      <c r="AZ16" s="1"/>
    </row>
    <row r="17" spans="1:52" ht="30" customHeight="1">
      <c r="A17" s="422" t="s">
        <v>126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2"/>
    </row>
    <row r="18" spans="1:52" ht="15">
      <c r="A18" s="423" t="s">
        <v>97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</row>
  </sheetData>
  <mergeCells count="28">
    <mergeCell ref="A17:AZ17"/>
    <mergeCell ref="A18:AZ18"/>
    <mergeCell ref="A5:AZ5"/>
    <mergeCell ref="A7:AZ7"/>
    <mergeCell ref="A11:AZ11"/>
    <mergeCell ref="C15:I15"/>
    <mergeCell ref="J15:P15"/>
    <mergeCell ref="Q15:W15"/>
    <mergeCell ref="X15:AD15"/>
    <mergeCell ref="AE15:AK15"/>
    <mergeCell ref="A12:A14"/>
    <mergeCell ref="AZ12:AZ14"/>
    <mergeCell ref="AL15:AR15"/>
    <mergeCell ref="AS15:AY15"/>
    <mergeCell ref="B12:B14"/>
    <mergeCell ref="AL1:AZ1"/>
    <mergeCell ref="A3:A4"/>
    <mergeCell ref="C3:AY3"/>
    <mergeCell ref="AZ3:AZ4"/>
    <mergeCell ref="C4:I4"/>
    <mergeCell ref="J4:P4"/>
    <mergeCell ref="Q4:W4"/>
    <mergeCell ref="X4:AD4"/>
    <mergeCell ref="AE4:AK4"/>
    <mergeCell ref="A2:AZ2"/>
    <mergeCell ref="B3:B4"/>
    <mergeCell ref="AL4:AR4"/>
    <mergeCell ref="AS4:AY4"/>
  </mergeCells>
  <printOptions/>
  <pageMargins left="0.5118110236220472" right="0.31496062992125984" top="0.15748031496062992" bottom="0.35433070866141736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view="pageLayout" zoomScale="90" zoomScalePageLayoutView="90" workbookViewId="0" topLeftCell="A1">
      <selection activeCell="BD9" sqref="BD9"/>
    </sheetView>
  </sheetViews>
  <sheetFormatPr defaultColWidth="9.140625" defaultRowHeight="15"/>
  <cols>
    <col min="1" max="1" width="22.8515625" style="4" customWidth="1"/>
    <col min="2" max="2" width="6.7109375" style="22" customWidth="1"/>
    <col min="3" max="3" width="2.8515625" style="0" customWidth="1"/>
    <col min="4" max="4" width="1.421875" style="0" customWidth="1"/>
    <col min="5" max="6" width="2.8515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2.421875" style="0" customWidth="1"/>
    <col min="11" max="11" width="1.421875" style="7" customWidth="1"/>
    <col min="12" max="12" width="2.8515625" style="0" customWidth="1"/>
    <col min="13" max="13" width="2.421875" style="0" customWidth="1"/>
    <col min="14" max="14" width="1.42187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2.8515625" style="0" customWidth="1"/>
    <col min="25" max="25" width="1.421875" style="0" customWidth="1"/>
    <col min="26" max="27" width="2.8515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1" width="2.8515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8" width="2.8515625" style="0" customWidth="1"/>
    <col min="49" max="49" width="1.421875" style="0" customWidth="1"/>
    <col min="50" max="50" width="2.8515625" style="0" customWidth="1"/>
    <col min="51" max="51" width="2.421875" style="25" hidden="1" customWidth="1"/>
    <col min="52" max="52" width="10.28125" style="0" customWidth="1"/>
  </cols>
  <sheetData>
    <row r="1" spans="1:52" ht="72.75" customHeight="1">
      <c r="A1" s="5"/>
      <c r="B1" s="21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51.75" customHeight="1">
      <c r="A2" s="460" t="s">
        <v>187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</row>
    <row r="3" spans="1:52" s="1" customFormat="1" ht="12.75" customHeight="1">
      <c r="A3" s="55"/>
      <c r="B3" s="56"/>
      <c r="C3" s="56"/>
      <c r="D3" s="55"/>
      <c r="E3" s="56"/>
      <c r="F3" s="56"/>
      <c r="G3" s="56"/>
      <c r="H3" s="461"/>
      <c r="I3" s="461"/>
      <c r="J3" s="462"/>
      <c r="K3" s="462"/>
      <c r="L3" s="462"/>
      <c r="M3" s="462"/>
      <c r="N3" s="462"/>
      <c r="O3" s="462"/>
      <c r="P3" s="462"/>
      <c r="Q3" s="463"/>
      <c r="R3" s="463"/>
      <c r="S3" s="463"/>
      <c r="T3" s="463"/>
      <c r="U3" s="463"/>
      <c r="V3" s="463"/>
      <c r="W3" s="463"/>
      <c r="X3" s="463"/>
      <c r="Y3" s="57"/>
      <c r="Z3" s="57"/>
      <c r="AA3" s="57"/>
      <c r="AB3" s="57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</row>
    <row r="4" spans="1:52" ht="15.75">
      <c r="A4" s="414" t="s">
        <v>12</v>
      </c>
      <c r="B4" s="416" t="s">
        <v>42</v>
      </c>
      <c r="C4" s="418" t="s">
        <v>96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9" t="s">
        <v>11</v>
      </c>
    </row>
    <row r="5" spans="1:52" ht="21" customHeight="1">
      <c r="A5" s="415"/>
      <c r="B5" s="417"/>
      <c r="C5" s="420" t="s">
        <v>1</v>
      </c>
      <c r="D5" s="420"/>
      <c r="E5" s="420"/>
      <c r="F5" s="420"/>
      <c r="G5" s="420"/>
      <c r="H5" s="420"/>
      <c r="I5" s="420"/>
      <c r="J5" s="420" t="s">
        <v>2</v>
      </c>
      <c r="K5" s="420"/>
      <c r="L5" s="420"/>
      <c r="M5" s="420"/>
      <c r="N5" s="420"/>
      <c r="O5" s="420"/>
      <c r="P5" s="420"/>
      <c r="Q5" s="420" t="s">
        <v>3</v>
      </c>
      <c r="R5" s="420"/>
      <c r="S5" s="420"/>
      <c r="T5" s="420"/>
      <c r="U5" s="420"/>
      <c r="V5" s="420"/>
      <c r="W5" s="420"/>
      <c r="X5" s="420" t="s">
        <v>4</v>
      </c>
      <c r="Y5" s="420"/>
      <c r="Z5" s="420"/>
      <c r="AA5" s="420"/>
      <c r="AB5" s="420"/>
      <c r="AC5" s="420"/>
      <c r="AD5" s="420"/>
      <c r="AE5" s="420" t="s">
        <v>5</v>
      </c>
      <c r="AF5" s="420"/>
      <c r="AG5" s="420"/>
      <c r="AH5" s="420"/>
      <c r="AI5" s="420"/>
      <c r="AJ5" s="420"/>
      <c r="AK5" s="420"/>
      <c r="AL5" s="420" t="s">
        <v>6</v>
      </c>
      <c r="AM5" s="420"/>
      <c r="AN5" s="420"/>
      <c r="AO5" s="420"/>
      <c r="AP5" s="420"/>
      <c r="AQ5" s="420"/>
      <c r="AR5" s="420"/>
      <c r="AS5" s="420" t="s">
        <v>7</v>
      </c>
      <c r="AT5" s="420"/>
      <c r="AU5" s="420"/>
      <c r="AV5" s="420"/>
      <c r="AW5" s="420"/>
      <c r="AX5" s="420"/>
      <c r="AY5" s="420"/>
      <c r="AZ5" s="420"/>
    </row>
    <row r="6" spans="1:52" ht="17.25" customHeight="1">
      <c r="A6" s="420" t="s">
        <v>44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0"/>
      <c r="AZ6" s="420"/>
    </row>
    <row r="7" spans="1:52" ht="48" customHeight="1">
      <c r="A7" s="274" t="s">
        <v>164</v>
      </c>
      <c r="B7" s="32" t="s">
        <v>16</v>
      </c>
      <c r="C7" s="285"/>
      <c r="D7" s="286"/>
      <c r="E7" s="287"/>
      <c r="F7" s="288"/>
      <c r="G7" s="286"/>
      <c r="H7" s="287"/>
      <c r="I7" s="289">
        <v>0</v>
      </c>
      <c r="J7" s="259" t="s">
        <v>36</v>
      </c>
      <c r="K7" s="251" t="s">
        <v>31</v>
      </c>
      <c r="L7" s="252" t="s">
        <v>32</v>
      </c>
      <c r="M7" s="260" t="s">
        <v>41</v>
      </c>
      <c r="N7" s="251" t="s">
        <v>31</v>
      </c>
      <c r="O7" s="252" t="s">
        <v>32</v>
      </c>
      <c r="P7" s="292">
        <v>3</v>
      </c>
      <c r="Q7" s="259"/>
      <c r="R7" s="251"/>
      <c r="S7" s="252"/>
      <c r="T7" s="260"/>
      <c r="U7" s="251"/>
      <c r="V7" s="252"/>
      <c r="W7" s="292">
        <v>0</v>
      </c>
      <c r="X7" s="259"/>
      <c r="Y7" s="251"/>
      <c r="Z7" s="252"/>
      <c r="AA7" s="260"/>
      <c r="AB7" s="251"/>
      <c r="AC7" s="252"/>
      <c r="AD7" s="292">
        <v>0</v>
      </c>
      <c r="AE7" s="259" t="s">
        <v>36</v>
      </c>
      <c r="AF7" s="251" t="s">
        <v>31</v>
      </c>
      <c r="AG7" s="252" t="s">
        <v>32</v>
      </c>
      <c r="AH7" s="293" t="s">
        <v>41</v>
      </c>
      <c r="AI7" s="251" t="s">
        <v>31</v>
      </c>
      <c r="AJ7" s="252" t="s">
        <v>32</v>
      </c>
      <c r="AK7" s="292">
        <v>3</v>
      </c>
      <c r="AL7" s="259"/>
      <c r="AM7" s="251"/>
      <c r="AN7" s="252"/>
      <c r="AO7" s="288"/>
      <c r="AP7" s="286"/>
      <c r="AQ7" s="287"/>
      <c r="AR7" s="289">
        <v>0</v>
      </c>
      <c r="AS7" s="285"/>
      <c r="AT7" s="286"/>
      <c r="AU7" s="287"/>
      <c r="AV7" s="288"/>
      <c r="AW7" s="286"/>
      <c r="AX7" s="287"/>
      <c r="AY7" s="26">
        <f>(AV7-AS7)+(AX7-AU7)</f>
        <v>0</v>
      </c>
      <c r="AZ7" s="189">
        <v>6</v>
      </c>
    </row>
    <row r="8" spans="1:52" ht="17.25" customHeight="1">
      <c r="A8" s="420" t="s">
        <v>10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0"/>
      <c r="AZ8" s="420"/>
    </row>
    <row r="9" spans="1:52" ht="53.25" customHeight="1">
      <c r="A9" s="275" t="s">
        <v>163</v>
      </c>
      <c r="B9" s="234" t="s">
        <v>29</v>
      </c>
      <c r="C9" s="230"/>
      <c r="D9" s="231"/>
      <c r="E9" s="232"/>
      <c r="F9" s="233"/>
      <c r="G9" s="231"/>
      <c r="H9" s="232"/>
      <c r="I9" s="11">
        <v>0</v>
      </c>
      <c r="J9" s="294" t="s">
        <v>41</v>
      </c>
      <c r="K9" s="295" t="s">
        <v>31</v>
      </c>
      <c r="L9" s="296" t="s">
        <v>32</v>
      </c>
      <c r="M9" s="297" t="s">
        <v>45</v>
      </c>
      <c r="N9" s="295" t="s">
        <v>31</v>
      </c>
      <c r="O9" s="296" t="s">
        <v>32</v>
      </c>
      <c r="P9" s="292">
        <v>2</v>
      </c>
      <c r="Q9" s="294"/>
      <c r="R9" s="295"/>
      <c r="S9" s="296"/>
      <c r="T9" s="297"/>
      <c r="U9" s="295"/>
      <c r="V9" s="296"/>
      <c r="W9" s="292">
        <v>0</v>
      </c>
      <c r="X9" s="294"/>
      <c r="Y9" s="295"/>
      <c r="Z9" s="296"/>
      <c r="AA9" s="298"/>
      <c r="AB9" s="295"/>
      <c r="AC9" s="296"/>
      <c r="AD9" s="292">
        <v>2</v>
      </c>
      <c r="AE9" s="294" t="s">
        <v>41</v>
      </c>
      <c r="AF9" s="295" t="s">
        <v>31</v>
      </c>
      <c r="AG9" s="296" t="s">
        <v>32</v>
      </c>
      <c r="AH9" s="297" t="s">
        <v>45</v>
      </c>
      <c r="AI9" s="295" t="s">
        <v>31</v>
      </c>
      <c r="AJ9" s="296" t="s">
        <v>32</v>
      </c>
      <c r="AK9" s="292">
        <v>0</v>
      </c>
      <c r="AL9" s="294"/>
      <c r="AM9" s="295"/>
      <c r="AN9" s="296"/>
      <c r="AO9" s="298"/>
      <c r="AP9" s="295"/>
      <c r="AQ9" s="296"/>
      <c r="AR9" s="292">
        <v>2</v>
      </c>
      <c r="AS9" s="294"/>
      <c r="AT9" s="295"/>
      <c r="AU9" s="296"/>
      <c r="AV9" s="298"/>
      <c r="AW9" s="290"/>
      <c r="AX9" s="291"/>
      <c r="AY9" s="235">
        <f>(AV9-AS9)+(AX9-AU9)</f>
        <v>0</v>
      </c>
      <c r="AZ9" s="236">
        <f>SUM(P9,I9,W9,AD9,AK9,AR9,AY9)</f>
        <v>6</v>
      </c>
    </row>
    <row r="10" spans="1:52" ht="16.5" customHeight="1">
      <c r="A10" s="419" t="s">
        <v>84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</row>
    <row r="11" spans="1:52" ht="63" customHeight="1">
      <c r="A11" s="62" t="s">
        <v>90</v>
      </c>
      <c r="B11" s="32"/>
      <c r="C11" s="16"/>
      <c r="D11" s="17"/>
      <c r="E11" s="20"/>
      <c r="F11" s="18"/>
      <c r="G11" s="17"/>
      <c r="H11" s="39"/>
      <c r="I11" s="24">
        <f>(F11-C11)+(H11-E11)</f>
        <v>0</v>
      </c>
      <c r="J11" s="16"/>
      <c r="K11" s="17"/>
      <c r="L11" s="20"/>
      <c r="M11" s="18"/>
      <c r="N11" s="17"/>
      <c r="O11" s="39"/>
      <c r="P11" s="24">
        <f>(M11-J11)+(O11-L11)</f>
        <v>0</v>
      </c>
      <c r="Q11" s="16" t="s">
        <v>39</v>
      </c>
      <c r="R11" s="17" t="s">
        <v>31</v>
      </c>
      <c r="S11" s="20" t="s">
        <v>32</v>
      </c>
      <c r="T11" s="18" t="s">
        <v>40</v>
      </c>
      <c r="U11" s="17" t="s">
        <v>31</v>
      </c>
      <c r="V11" s="39" t="s">
        <v>32</v>
      </c>
      <c r="W11" s="8"/>
      <c r="X11" s="16" t="s">
        <v>39</v>
      </c>
      <c r="Y11" s="17" t="s">
        <v>31</v>
      </c>
      <c r="Z11" s="20" t="s">
        <v>32</v>
      </c>
      <c r="AA11" s="18" t="s">
        <v>40</v>
      </c>
      <c r="AB11" s="17" t="s">
        <v>31</v>
      </c>
      <c r="AC11" s="39" t="s">
        <v>32</v>
      </c>
      <c r="AD11" s="8">
        <f>(AA11-X11)+(AC11-Z11)</f>
        <v>4</v>
      </c>
      <c r="AE11" s="16"/>
      <c r="AF11" s="17"/>
      <c r="AG11" s="20"/>
      <c r="AH11" s="18"/>
      <c r="AI11" s="17"/>
      <c r="AJ11" s="39"/>
      <c r="AK11" s="24">
        <f>(AH11-AE11)+(AJ11-AG11)</f>
        <v>0</v>
      </c>
      <c r="AL11" s="16"/>
      <c r="AM11" s="17"/>
      <c r="AN11" s="20"/>
      <c r="AO11" s="18"/>
      <c r="AP11" s="17"/>
      <c r="AQ11" s="39"/>
      <c r="AR11" s="24">
        <f>(AO11-AL11)+(AQ11-AN11)</f>
        <v>0</v>
      </c>
      <c r="AS11" s="16"/>
      <c r="AT11" s="17"/>
      <c r="AU11" s="20"/>
      <c r="AV11" s="18"/>
      <c r="AW11" s="17"/>
      <c r="AX11" s="39"/>
      <c r="AY11" s="24">
        <f>(AV11-AS11)+(AX11-AU11)</f>
        <v>0</v>
      </c>
      <c r="AZ11" s="9">
        <v>8</v>
      </c>
    </row>
    <row r="12" spans="1:52" ht="18.75" customHeight="1">
      <c r="A12" s="190" t="s">
        <v>9</v>
      </c>
      <c r="B12" s="190"/>
      <c r="C12" s="465">
        <v>0</v>
      </c>
      <c r="D12" s="465"/>
      <c r="E12" s="465"/>
      <c r="F12" s="465"/>
      <c r="G12" s="465"/>
      <c r="H12" s="465"/>
      <c r="I12" s="465"/>
      <c r="J12" s="465">
        <v>6</v>
      </c>
      <c r="K12" s="465"/>
      <c r="L12" s="465"/>
      <c r="M12" s="465"/>
      <c r="N12" s="465"/>
      <c r="O12" s="465"/>
      <c r="P12" s="465"/>
      <c r="Q12" s="465">
        <v>4</v>
      </c>
      <c r="R12" s="465"/>
      <c r="S12" s="465"/>
      <c r="T12" s="465"/>
      <c r="U12" s="465"/>
      <c r="V12" s="465"/>
      <c r="W12" s="465"/>
      <c r="X12" s="465">
        <v>4</v>
      </c>
      <c r="Y12" s="465"/>
      <c r="Z12" s="465"/>
      <c r="AA12" s="465"/>
      <c r="AB12" s="465"/>
      <c r="AC12" s="465"/>
      <c r="AD12" s="465"/>
      <c r="AE12" s="465">
        <v>6</v>
      </c>
      <c r="AF12" s="465"/>
      <c r="AG12" s="465"/>
      <c r="AH12" s="465"/>
      <c r="AI12" s="465"/>
      <c r="AJ12" s="465"/>
      <c r="AK12" s="465"/>
      <c r="AL12" s="465">
        <v>0</v>
      </c>
      <c r="AM12" s="465"/>
      <c r="AN12" s="465"/>
      <c r="AO12" s="465"/>
      <c r="AP12" s="465"/>
      <c r="AQ12" s="465"/>
      <c r="AR12" s="465"/>
      <c r="AS12" s="465">
        <f>SUM(AY7:AY9,AY11)</f>
        <v>0</v>
      </c>
      <c r="AT12" s="465"/>
      <c r="AU12" s="465"/>
      <c r="AV12" s="465"/>
      <c r="AW12" s="465"/>
      <c r="AX12" s="465"/>
      <c r="AY12" s="465"/>
      <c r="AZ12" s="9">
        <f>AZ7+AZ9+AZ11</f>
        <v>20</v>
      </c>
    </row>
    <row r="13" spans="1:52" ht="18.75" customHeight="1">
      <c r="A13" s="464" t="s">
        <v>91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</row>
    <row r="14" spans="1:52" ht="18.75" customHeight="1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</row>
    <row r="15" spans="1:52" ht="27.75" customHeight="1">
      <c r="A15" s="464" t="s">
        <v>127</v>
      </c>
      <c r="B15" s="464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</row>
    <row r="16" spans="1:52" ht="18.75" customHeight="1">
      <c r="A16" s="459" t="s">
        <v>97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</row>
  </sheetData>
  <mergeCells count="29">
    <mergeCell ref="B4:B5"/>
    <mergeCell ref="A15:AZ15"/>
    <mergeCell ref="A6:AZ6"/>
    <mergeCell ref="A10:AZ10"/>
    <mergeCell ref="AS12:AY12"/>
    <mergeCell ref="C12:I12"/>
    <mergeCell ref="J12:P12"/>
    <mergeCell ref="Q12:W12"/>
    <mergeCell ref="X12:AD12"/>
    <mergeCell ref="AE12:AK12"/>
    <mergeCell ref="AL12:AR12"/>
    <mergeCell ref="A8:AZ8"/>
    <mergeCell ref="A13:AZ13"/>
    <mergeCell ref="A16:AZ16"/>
    <mergeCell ref="AL1:AZ1"/>
    <mergeCell ref="A2:AZ2"/>
    <mergeCell ref="A4:A5"/>
    <mergeCell ref="C4:AY4"/>
    <mergeCell ref="AZ4:AZ5"/>
    <mergeCell ref="C5:I5"/>
    <mergeCell ref="J5:P5"/>
    <mergeCell ref="Q5:W5"/>
    <mergeCell ref="X5:AD5"/>
    <mergeCell ref="AE5:AK5"/>
    <mergeCell ref="H3:I3"/>
    <mergeCell ref="J3:P3"/>
    <mergeCell ref="Q3:X3"/>
    <mergeCell ref="AL5:AR5"/>
    <mergeCell ref="AS5:AY5"/>
  </mergeCells>
  <printOptions/>
  <pageMargins left="0.5118110236220472" right="0.31496062992125984" top="0.7480314960629921" bottom="0.7480314960629921" header="0.31496062992125984" footer="0.25297619047619047"/>
  <pageSetup horizontalDpi="600" verticalDpi="600" orientation="landscape" paperSize="9" r:id="rId1"/>
  <ignoredErrors>
    <ignoredError sqref="AY7 I11 P11 AY9 AD11 AK11:AY11 W11" numberStoredAsText="1"/>
    <ignoredError sqref="B7 B9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view="pageLayout" zoomScale="75" zoomScalePageLayoutView="75" workbookViewId="0" topLeftCell="A1">
      <selection activeCell="BF6" sqref="BF6"/>
    </sheetView>
  </sheetViews>
  <sheetFormatPr defaultColWidth="9.140625" defaultRowHeight="15"/>
  <cols>
    <col min="1" max="1" width="24.57421875" style="4" customWidth="1"/>
    <col min="2" max="2" width="6.140625" style="22" customWidth="1"/>
    <col min="3" max="3" width="2.8515625" style="0" customWidth="1"/>
    <col min="4" max="4" width="1.421875" style="0" customWidth="1"/>
    <col min="5" max="6" width="2.8515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2.421875" style="0" customWidth="1"/>
    <col min="11" max="11" width="1.421875" style="7" customWidth="1"/>
    <col min="12" max="12" width="2.8515625" style="0" customWidth="1"/>
    <col min="13" max="13" width="2.421875" style="0" customWidth="1"/>
    <col min="14" max="14" width="1.42187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2.8515625" style="0" customWidth="1"/>
    <col min="25" max="25" width="1.421875" style="0" customWidth="1"/>
    <col min="26" max="27" width="2.8515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1" width="2.8515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8" width="2.8515625" style="0" customWidth="1"/>
    <col min="49" max="49" width="1.421875" style="0" customWidth="1"/>
    <col min="50" max="50" width="2.8515625" style="0" customWidth="1"/>
    <col min="51" max="51" width="2.421875" style="25" hidden="1" customWidth="1"/>
    <col min="52" max="52" width="9.28125" style="0" customWidth="1"/>
  </cols>
  <sheetData>
    <row r="1" spans="1:52" ht="92.25" customHeight="1">
      <c r="A1" s="5"/>
      <c r="B1" s="21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48" customHeight="1">
      <c r="A2" s="460" t="s">
        <v>188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</row>
    <row r="3" spans="1:52" s="1" customFormat="1" ht="12.75" customHeight="1">
      <c r="A3" s="55"/>
      <c r="B3" s="56"/>
      <c r="C3" s="56"/>
      <c r="D3" s="55"/>
      <c r="E3" s="56"/>
      <c r="F3" s="56"/>
      <c r="G3" s="56"/>
      <c r="H3" s="461"/>
      <c r="I3" s="461"/>
      <c r="J3" s="462"/>
      <c r="K3" s="462"/>
      <c r="L3" s="462"/>
      <c r="M3" s="462"/>
      <c r="N3" s="462"/>
      <c r="O3" s="462"/>
      <c r="P3" s="462"/>
      <c r="Q3" s="463"/>
      <c r="R3" s="463"/>
      <c r="S3" s="463"/>
      <c r="T3" s="463"/>
      <c r="U3" s="463"/>
      <c r="V3" s="463"/>
      <c r="W3" s="463"/>
      <c r="X3" s="463"/>
      <c r="Y3" s="57"/>
      <c r="Z3" s="57"/>
      <c r="AA3" s="57"/>
      <c r="AB3" s="57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</row>
    <row r="4" spans="1:52" ht="15.75">
      <c r="A4" s="414" t="s">
        <v>12</v>
      </c>
      <c r="B4" s="416" t="s">
        <v>42</v>
      </c>
      <c r="C4" s="418" t="s">
        <v>96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9" t="s">
        <v>11</v>
      </c>
    </row>
    <row r="5" spans="1:52" ht="25.5" customHeight="1">
      <c r="A5" s="415"/>
      <c r="B5" s="417"/>
      <c r="C5" s="420" t="s">
        <v>1</v>
      </c>
      <c r="D5" s="420"/>
      <c r="E5" s="420"/>
      <c r="F5" s="420"/>
      <c r="G5" s="420"/>
      <c r="H5" s="420"/>
      <c r="I5" s="420"/>
      <c r="J5" s="420" t="s">
        <v>2</v>
      </c>
      <c r="K5" s="420"/>
      <c r="L5" s="420"/>
      <c r="M5" s="420"/>
      <c r="N5" s="420"/>
      <c r="O5" s="420"/>
      <c r="P5" s="420"/>
      <c r="Q5" s="420" t="s">
        <v>3</v>
      </c>
      <c r="R5" s="420"/>
      <c r="S5" s="420"/>
      <c r="T5" s="420"/>
      <c r="U5" s="420"/>
      <c r="V5" s="420"/>
      <c r="W5" s="420"/>
      <c r="X5" s="420" t="s">
        <v>4</v>
      </c>
      <c r="Y5" s="420"/>
      <c r="Z5" s="420"/>
      <c r="AA5" s="420"/>
      <c r="AB5" s="420"/>
      <c r="AC5" s="420"/>
      <c r="AD5" s="420"/>
      <c r="AE5" s="420" t="s">
        <v>5</v>
      </c>
      <c r="AF5" s="420"/>
      <c r="AG5" s="420"/>
      <c r="AH5" s="420"/>
      <c r="AI5" s="420"/>
      <c r="AJ5" s="420"/>
      <c r="AK5" s="420"/>
      <c r="AL5" s="420" t="s">
        <v>6</v>
      </c>
      <c r="AM5" s="420"/>
      <c r="AN5" s="420"/>
      <c r="AO5" s="420"/>
      <c r="AP5" s="420"/>
      <c r="AQ5" s="420"/>
      <c r="AR5" s="420"/>
      <c r="AS5" s="420" t="s">
        <v>7</v>
      </c>
      <c r="AT5" s="420"/>
      <c r="AU5" s="420"/>
      <c r="AV5" s="420"/>
      <c r="AW5" s="420"/>
      <c r="AX5" s="420"/>
      <c r="AY5" s="420"/>
      <c r="AZ5" s="420"/>
    </row>
    <row r="6" spans="1:52" ht="17.25" customHeight="1">
      <c r="A6" s="420" t="s">
        <v>10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0"/>
      <c r="AZ6" s="420"/>
    </row>
    <row r="7" spans="1:52" ht="23.25" customHeight="1">
      <c r="A7" s="469" t="s">
        <v>98</v>
      </c>
      <c r="B7" s="90" t="s">
        <v>17</v>
      </c>
      <c r="C7" s="12"/>
      <c r="D7" s="13"/>
      <c r="E7" s="15"/>
      <c r="F7" s="19"/>
      <c r="G7" s="13"/>
      <c r="H7" s="15"/>
      <c r="I7" s="11">
        <f>(F7-C7)+(H7-E7)</f>
        <v>0</v>
      </c>
      <c r="J7" s="12" t="s">
        <v>40</v>
      </c>
      <c r="K7" s="13" t="s">
        <v>31</v>
      </c>
      <c r="L7" s="15" t="s">
        <v>32</v>
      </c>
      <c r="M7" s="19" t="s">
        <v>33</v>
      </c>
      <c r="N7" s="13" t="s">
        <v>31</v>
      </c>
      <c r="O7" s="15" t="s">
        <v>32</v>
      </c>
      <c r="P7" s="11">
        <f>(M7-J7)+(O7-L7)</f>
        <v>3</v>
      </c>
      <c r="Q7" s="12"/>
      <c r="R7" s="13"/>
      <c r="S7" s="15"/>
      <c r="T7" s="19"/>
      <c r="U7" s="13"/>
      <c r="V7" s="15"/>
      <c r="W7" s="11">
        <f>(T7-Q7)+(V7-S7)</f>
        <v>0</v>
      </c>
      <c r="X7" s="12" t="s">
        <v>40</v>
      </c>
      <c r="Y7" s="13" t="s">
        <v>31</v>
      </c>
      <c r="Z7" s="15" t="s">
        <v>32</v>
      </c>
      <c r="AA7" s="19" t="s">
        <v>33</v>
      </c>
      <c r="AB7" s="13" t="s">
        <v>31</v>
      </c>
      <c r="AC7" s="15" t="s">
        <v>32</v>
      </c>
      <c r="AD7" s="11">
        <f>(AA7-X7)+(AC7-Z7)</f>
        <v>3</v>
      </c>
      <c r="AE7" s="12"/>
      <c r="AF7" s="13"/>
      <c r="AG7" s="15"/>
      <c r="AH7" s="19"/>
      <c r="AI7" s="13"/>
      <c r="AJ7" s="15"/>
      <c r="AK7" s="11">
        <f>(AH7-AE7)+(AJ7-AG7)</f>
        <v>0</v>
      </c>
      <c r="AL7" s="12"/>
      <c r="AM7" s="13"/>
      <c r="AN7" s="15"/>
      <c r="AO7" s="19"/>
      <c r="AP7" s="13"/>
      <c r="AQ7" s="15"/>
      <c r="AR7" s="11">
        <f>(AO7-AL7)+(AQ7-AN7)</f>
        <v>0</v>
      </c>
      <c r="AS7" s="12"/>
      <c r="AT7" s="13"/>
      <c r="AU7" s="15"/>
      <c r="AV7" s="19"/>
      <c r="AW7" s="13"/>
      <c r="AX7" s="15"/>
      <c r="AY7" s="26">
        <f>(AV7-AS7)+(AX7-AU7)</f>
        <v>0</v>
      </c>
      <c r="AZ7" s="430">
        <f>SUM(P7:P8,I7:I8,W7:W8,AD7:AD8,AK7:AK8,AR7:AR8,AY7:AY8)</f>
        <v>12</v>
      </c>
    </row>
    <row r="8" spans="1:52" ht="23.25" customHeight="1">
      <c r="A8" s="469"/>
      <c r="B8" s="90" t="s">
        <v>18</v>
      </c>
      <c r="C8" s="12"/>
      <c r="D8" s="13"/>
      <c r="E8" s="15"/>
      <c r="F8" s="19"/>
      <c r="G8" s="13"/>
      <c r="H8" s="15"/>
      <c r="I8" s="11">
        <f>(F8-C8)+(H8-E8)</f>
        <v>0</v>
      </c>
      <c r="J8" s="12" t="s">
        <v>33</v>
      </c>
      <c r="K8" s="13" t="s">
        <v>31</v>
      </c>
      <c r="L8" s="15" t="s">
        <v>32</v>
      </c>
      <c r="M8" s="14" t="s">
        <v>35</v>
      </c>
      <c r="N8" s="13" t="s">
        <v>31</v>
      </c>
      <c r="O8" s="15" t="s">
        <v>32</v>
      </c>
      <c r="P8" s="11">
        <f>(M8-J8)+(O8-L8)</f>
        <v>3</v>
      </c>
      <c r="Q8" s="12"/>
      <c r="R8" s="13"/>
      <c r="S8" s="15"/>
      <c r="T8" s="19"/>
      <c r="U8" s="13"/>
      <c r="V8" s="15"/>
      <c r="W8" s="11">
        <f>(T8-Q8)+(V8-S8)</f>
        <v>0</v>
      </c>
      <c r="X8" s="12" t="s">
        <v>33</v>
      </c>
      <c r="Y8" s="13" t="s">
        <v>31</v>
      </c>
      <c r="Z8" s="15" t="s">
        <v>32</v>
      </c>
      <c r="AA8" s="19" t="s">
        <v>35</v>
      </c>
      <c r="AB8" s="13" t="s">
        <v>31</v>
      </c>
      <c r="AC8" s="15" t="s">
        <v>32</v>
      </c>
      <c r="AD8" s="11">
        <f>(AA8-X8)+(AC8-Z8)</f>
        <v>3</v>
      </c>
      <c r="AE8" s="12"/>
      <c r="AF8" s="13"/>
      <c r="AG8" s="15"/>
      <c r="AH8" s="14"/>
      <c r="AI8" s="13"/>
      <c r="AJ8" s="15"/>
      <c r="AK8" s="11">
        <f>(AH8-AE8)+(AJ8-AG8)</f>
        <v>0</v>
      </c>
      <c r="AL8" s="12"/>
      <c r="AM8" s="13"/>
      <c r="AN8" s="15"/>
      <c r="AO8" s="19"/>
      <c r="AP8" s="13"/>
      <c r="AQ8" s="15"/>
      <c r="AR8" s="11">
        <f>(AO8-AL8)+(AQ8-AN8)</f>
        <v>0</v>
      </c>
      <c r="AS8" s="12"/>
      <c r="AT8" s="13"/>
      <c r="AU8" s="15"/>
      <c r="AV8" s="19"/>
      <c r="AW8" s="13"/>
      <c r="AX8" s="15"/>
      <c r="AY8" s="26">
        <f>(AV8-AS8)+(AX8-AU8)</f>
        <v>0</v>
      </c>
      <c r="AZ8" s="470"/>
    </row>
    <row r="9" spans="1:52" ht="16.5" customHeight="1">
      <c r="A9" s="419" t="s">
        <v>84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19"/>
      <c r="AZ9" s="419"/>
    </row>
    <row r="10" spans="1:52" ht="31.5" customHeight="1">
      <c r="A10" s="466" t="s">
        <v>30</v>
      </c>
      <c r="B10" s="416"/>
      <c r="C10" s="16"/>
      <c r="D10" s="17"/>
      <c r="E10" s="20"/>
      <c r="F10" s="18"/>
      <c r="G10" s="17"/>
      <c r="H10" s="15"/>
      <c r="I10" s="24">
        <f>(F10-C10)+(H10-E10)</f>
        <v>0</v>
      </c>
      <c r="J10" s="16"/>
      <c r="K10" s="17"/>
      <c r="L10" s="20"/>
      <c r="M10" s="18"/>
      <c r="N10" s="17"/>
      <c r="O10" s="15"/>
      <c r="P10" s="24">
        <f>(M10-J10)+(O10-L10)</f>
        <v>0</v>
      </c>
      <c r="Q10" s="16"/>
      <c r="R10" s="17"/>
      <c r="S10" s="20"/>
      <c r="T10" s="18"/>
      <c r="U10" s="17"/>
      <c r="V10" s="15"/>
      <c r="W10" s="8"/>
      <c r="X10" s="16"/>
      <c r="Y10" s="17"/>
      <c r="Z10" s="20"/>
      <c r="AA10" s="18"/>
      <c r="AB10" s="17"/>
      <c r="AC10" s="15"/>
      <c r="AD10" s="8">
        <f>(AA10-X10)+(AC10-Z10)</f>
        <v>0</v>
      </c>
      <c r="AE10" s="16"/>
      <c r="AF10" s="17"/>
      <c r="AG10" s="20"/>
      <c r="AH10" s="18"/>
      <c r="AI10" s="17"/>
      <c r="AJ10" s="15"/>
      <c r="AK10" s="24">
        <f>(AH10-AE10)+(AJ10-AG10)</f>
        <v>0</v>
      </c>
      <c r="AL10" s="12" t="s">
        <v>58</v>
      </c>
      <c r="AM10" s="13" t="s">
        <v>31</v>
      </c>
      <c r="AN10" s="15" t="s">
        <v>32</v>
      </c>
      <c r="AO10" s="19" t="s">
        <v>47</v>
      </c>
      <c r="AP10" s="13" t="s">
        <v>31</v>
      </c>
      <c r="AQ10" s="15" t="s">
        <v>32</v>
      </c>
      <c r="AR10" s="24">
        <f>(AO10-AL10)+(AQ10-AN10)</f>
        <v>4</v>
      </c>
      <c r="AS10" s="16"/>
      <c r="AT10" s="17"/>
      <c r="AU10" s="20"/>
      <c r="AV10" s="18"/>
      <c r="AW10" s="17"/>
      <c r="AX10" s="15"/>
      <c r="AY10" s="24">
        <f>(AV10-AS10)+(AX10-AU10)</f>
        <v>0</v>
      </c>
      <c r="AZ10" s="9">
        <f>SUM(P10,I10,W10,AD10,AK10,AR10,AY10)</f>
        <v>4</v>
      </c>
    </row>
    <row r="11" spans="1:52" ht="31.5" customHeight="1">
      <c r="A11" s="467"/>
      <c r="B11" s="417"/>
      <c r="C11" s="16"/>
      <c r="D11" s="17"/>
      <c r="E11" s="20"/>
      <c r="F11" s="18"/>
      <c r="G11" s="17"/>
      <c r="H11" s="14"/>
      <c r="I11" s="134"/>
      <c r="J11" s="16"/>
      <c r="K11" s="17"/>
      <c r="L11" s="20"/>
      <c r="M11" s="18"/>
      <c r="N11" s="17"/>
      <c r="O11" s="14"/>
      <c r="P11" s="134"/>
      <c r="Q11" s="16"/>
      <c r="R11" s="17"/>
      <c r="S11" s="20"/>
      <c r="T11" s="18"/>
      <c r="U11" s="17"/>
      <c r="V11" s="14"/>
      <c r="W11" s="26"/>
      <c r="X11" s="16"/>
      <c r="Y11" s="17"/>
      <c r="Z11" s="20"/>
      <c r="AA11" s="18"/>
      <c r="AB11" s="17"/>
      <c r="AC11" s="14"/>
      <c r="AD11" s="26"/>
      <c r="AE11" s="16"/>
      <c r="AF11" s="17"/>
      <c r="AG11" s="20"/>
      <c r="AH11" s="18"/>
      <c r="AI11" s="17"/>
      <c r="AJ11" s="14"/>
      <c r="AK11" s="134"/>
      <c r="AL11" s="12" t="s">
        <v>40</v>
      </c>
      <c r="AM11" s="13" t="s">
        <v>31</v>
      </c>
      <c r="AN11" s="15" t="s">
        <v>32</v>
      </c>
      <c r="AO11" s="14" t="s">
        <v>41</v>
      </c>
      <c r="AP11" s="13" t="s">
        <v>31</v>
      </c>
      <c r="AQ11" s="15" t="s">
        <v>32</v>
      </c>
      <c r="AR11" s="134"/>
      <c r="AS11" s="16"/>
      <c r="AT11" s="17"/>
      <c r="AU11" s="20"/>
      <c r="AV11" s="18"/>
      <c r="AW11" s="17"/>
      <c r="AX11" s="14"/>
      <c r="AY11" s="134"/>
      <c r="AZ11" s="9">
        <v>4</v>
      </c>
    </row>
    <row r="12" spans="1:52" ht="34.5" customHeight="1">
      <c r="A12" s="6" t="s">
        <v>9</v>
      </c>
      <c r="B12" s="6"/>
      <c r="C12" s="425">
        <f>SUM(I7:I8,I10)</f>
        <v>0</v>
      </c>
      <c r="D12" s="426"/>
      <c r="E12" s="426"/>
      <c r="F12" s="426"/>
      <c r="G12" s="426"/>
      <c r="H12" s="426"/>
      <c r="I12" s="427"/>
      <c r="J12" s="425">
        <f>SUM(P7:P8,P10)</f>
        <v>6</v>
      </c>
      <c r="K12" s="426"/>
      <c r="L12" s="426"/>
      <c r="M12" s="426"/>
      <c r="N12" s="426"/>
      <c r="O12" s="426"/>
      <c r="P12" s="427"/>
      <c r="Q12" s="425">
        <f>SUM(W7:W8,W10)</f>
        <v>0</v>
      </c>
      <c r="R12" s="426"/>
      <c r="S12" s="426"/>
      <c r="T12" s="426"/>
      <c r="U12" s="426"/>
      <c r="V12" s="426"/>
      <c r="W12" s="427"/>
      <c r="X12" s="425">
        <f>SUM(AD7:AD8,AD10)</f>
        <v>6</v>
      </c>
      <c r="Y12" s="426"/>
      <c r="Z12" s="426"/>
      <c r="AA12" s="426"/>
      <c r="AB12" s="426"/>
      <c r="AC12" s="426"/>
      <c r="AD12" s="427"/>
      <c r="AE12" s="425">
        <f>SUM(AK7:AK8,AK10)</f>
        <v>0</v>
      </c>
      <c r="AF12" s="426"/>
      <c r="AG12" s="426"/>
      <c r="AH12" s="426"/>
      <c r="AI12" s="426"/>
      <c r="AJ12" s="426"/>
      <c r="AK12" s="427"/>
      <c r="AL12" s="425">
        <v>8</v>
      </c>
      <c r="AM12" s="426"/>
      <c r="AN12" s="426"/>
      <c r="AO12" s="426"/>
      <c r="AP12" s="426"/>
      <c r="AQ12" s="426"/>
      <c r="AR12" s="427"/>
      <c r="AS12" s="425">
        <f>SUM(AY7:AY8,AY10)</f>
        <v>0</v>
      </c>
      <c r="AT12" s="426"/>
      <c r="AU12" s="426"/>
      <c r="AV12" s="426"/>
      <c r="AW12" s="426"/>
      <c r="AX12" s="426"/>
      <c r="AY12" s="427"/>
      <c r="AZ12" s="9">
        <f>AZ7+AZ10+AZ11</f>
        <v>20</v>
      </c>
    </row>
    <row r="13" spans="1:52" ht="15.75">
      <c r="A13" s="5"/>
      <c r="B13" s="51"/>
      <c r="C13" s="1"/>
      <c r="D13" s="1"/>
      <c r="E13" s="1"/>
      <c r="F13" s="1"/>
      <c r="G13" s="1"/>
      <c r="H13" s="1"/>
      <c r="I13" s="23"/>
      <c r="J13" s="1"/>
      <c r="K13" s="2"/>
      <c r="L13" s="1"/>
      <c r="M13" s="1"/>
      <c r="N13" s="2"/>
      <c r="O13" s="1"/>
      <c r="P13" s="23"/>
      <c r="Q13" s="1"/>
      <c r="R13" s="1"/>
      <c r="S13" s="1"/>
      <c r="T13" s="1"/>
      <c r="U13" s="1"/>
      <c r="V13" s="1"/>
      <c r="W13" s="23"/>
      <c r="X13" s="1"/>
      <c r="Y13" s="1"/>
      <c r="Z13" s="1"/>
      <c r="AA13" s="1"/>
      <c r="AB13" s="1"/>
      <c r="AC13" s="1"/>
      <c r="AD13" s="23"/>
      <c r="AE13" s="1"/>
      <c r="AF13" s="1"/>
      <c r="AG13" s="1"/>
      <c r="AH13" s="1"/>
      <c r="AI13" s="1"/>
      <c r="AJ13" s="1"/>
      <c r="AK13" s="23"/>
      <c r="AL13" s="1"/>
      <c r="AM13" s="1"/>
      <c r="AN13" s="1"/>
      <c r="AO13" s="1"/>
      <c r="AP13" s="1"/>
      <c r="AQ13" s="1"/>
      <c r="AR13" s="23"/>
      <c r="AS13" s="1"/>
      <c r="AT13" s="1"/>
      <c r="AU13" s="1"/>
      <c r="AV13" s="1"/>
      <c r="AW13" s="1"/>
      <c r="AX13" s="1"/>
      <c r="AY13" s="23"/>
      <c r="AZ13" s="1"/>
    </row>
    <row r="14" spans="1:52" ht="44.25" customHeight="1">
      <c r="A14" s="422" t="s">
        <v>128</v>
      </c>
      <c r="B14" s="422"/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</row>
    <row r="15" spans="1:52" ht="15.75">
      <c r="A15" s="5"/>
      <c r="B15" s="5"/>
      <c r="C15" s="1"/>
      <c r="D15" s="1"/>
      <c r="E15" s="1"/>
      <c r="F15" s="1"/>
      <c r="G15" s="1"/>
      <c r="H15" s="1"/>
      <c r="I15" s="23"/>
      <c r="J15" s="1"/>
      <c r="K15" s="2"/>
      <c r="L15" s="1"/>
      <c r="M15" s="1"/>
      <c r="N15" s="2"/>
      <c r="O15" s="1"/>
      <c r="P15" s="23"/>
      <c r="Q15" s="1"/>
      <c r="R15" s="1"/>
      <c r="S15" s="1"/>
      <c r="T15" s="1"/>
      <c r="U15" s="1"/>
      <c r="V15" s="1"/>
      <c r="W15" s="23"/>
      <c r="X15" s="1"/>
      <c r="Y15" s="1"/>
      <c r="Z15" s="1"/>
      <c r="AA15" s="1"/>
      <c r="AB15" s="1"/>
      <c r="AC15" s="1"/>
      <c r="AD15" s="23"/>
      <c r="AE15" s="1"/>
      <c r="AF15" s="1"/>
      <c r="AG15" s="1"/>
      <c r="AH15" s="1"/>
      <c r="AI15" s="1"/>
      <c r="AJ15" s="1"/>
      <c r="AK15" s="23"/>
      <c r="AL15" s="1"/>
      <c r="AM15" s="1"/>
      <c r="AN15" s="1"/>
      <c r="AO15" s="1"/>
      <c r="AP15" s="1"/>
      <c r="AQ15" s="1"/>
      <c r="AR15" s="23"/>
      <c r="AS15" s="1"/>
      <c r="AT15" s="1"/>
      <c r="AU15" s="1"/>
      <c r="AV15" s="1"/>
      <c r="AW15" s="1"/>
      <c r="AX15" s="1"/>
      <c r="AY15" s="23"/>
      <c r="AZ15" s="1"/>
    </row>
    <row r="16" spans="1:52" ht="15">
      <c r="A16" s="423" t="s">
        <v>97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</row>
    <row r="17" ht="15">
      <c r="B17" s="4"/>
    </row>
    <row r="18" ht="15">
      <c r="B18" s="4"/>
    </row>
  </sheetData>
  <mergeCells count="31">
    <mergeCell ref="AL1:AZ1"/>
    <mergeCell ref="Q3:X3"/>
    <mergeCell ref="AZ7:AZ8"/>
    <mergeCell ref="J12:P12"/>
    <mergeCell ref="AE12:AK12"/>
    <mergeCell ref="Q12:W12"/>
    <mergeCell ref="X12:AD12"/>
    <mergeCell ref="AL12:AR12"/>
    <mergeCell ref="AS12:AY12"/>
    <mergeCell ref="A16:AZ16"/>
    <mergeCell ref="A2:AZ2"/>
    <mergeCell ref="A4:A5"/>
    <mergeCell ref="C4:AY4"/>
    <mergeCell ref="AZ4:AZ5"/>
    <mergeCell ref="A6:AZ6"/>
    <mergeCell ref="A9:AZ9"/>
    <mergeCell ref="A7:A8"/>
    <mergeCell ref="C5:I5"/>
    <mergeCell ref="J5:P5"/>
    <mergeCell ref="Q5:W5"/>
    <mergeCell ref="C12:I12"/>
    <mergeCell ref="B4:B5"/>
    <mergeCell ref="X5:AD5"/>
    <mergeCell ref="AE5:AK5"/>
    <mergeCell ref="AL5:AR5"/>
    <mergeCell ref="A10:A11"/>
    <mergeCell ref="B10:B11"/>
    <mergeCell ref="H3:I3"/>
    <mergeCell ref="J3:P3"/>
    <mergeCell ref="A14:AZ14"/>
    <mergeCell ref="AS5:AY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ignoredErrors>
    <ignoredError sqref="A10 I10 P10 AK10 AR10 AY10:AZ10 AY7:AZ8 AD10 AP10:AQ10 AM10:AN10 AL10 AO10 AP11:AQ11 AM11:AN11 AL11 AO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"/>
  <sheetViews>
    <sheetView view="pageLayout" zoomScale="70" zoomScalePageLayoutView="70" workbookViewId="0" topLeftCell="A1">
      <selection activeCell="BH9" sqref="BH9"/>
    </sheetView>
  </sheetViews>
  <sheetFormatPr defaultColWidth="9.140625" defaultRowHeight="15"/>
  <cols>
    <col min="1" max="1" width="23.57421875" style="4" customWidth="1"/>
    <col min="2" max="2" width="6.140625" style="22" customWidth="1"/>
    <col min="3" max="3" width="2.8515625" style="0" customWidth="1"/>
    <col min="4" max="4" width="1.421875" style="0" customWidth="1"/>
    <col min="5" max="6" width="2.8515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2.421875" style="0" customWidth="1"/>
    <col min="11" max="11" width="1.421875" style="7" customWidth="1"/>
    <col min="12" max="12" width="2.8515625" style="0" customWidth="1"/>
    <col min="13" max="13" width="2.421875" style="0" customWidth="1"/>
    <col min="14" max="14" width="1.42187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2.8515625" style="0" customWidth="1"/>
    <col min="25" max="25" width="1.421875" style="0" customWidth="1"/>
    <col min="26" max="27" width="2.8515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1" width="2.8515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8" width="2.8515625" style="0" customWidth="1"/>
    <col min="49" max="49" width="1.421875" style="0" customWidth="1"/>
    <col min="50" max="50" width="2.8515625" style="0" customWidth="1"/>
    <col min="51" max="51" width="2.421875" style="25" hidden="1" customWidth="1"/>
    <col min="52" max="52" width="9.421875" style="0" customWidth="1"/>
  </cols>
  <sheetData>
    <row r="1" spans="1:52" ht="95.25" customHeight="1">
      <c r="A1" s="5"/>
      <c r="B1" s="21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48" customHeight="1">
      <c r="A2" s="473" t="s">
        <v>189</v>
      </c>
      <c r="B2" s="47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</row>
    <row r="3" spans="1:52" ht="15.75" customHeight="1">
      <c r="A3" s="474" t="s">
        <v>12</v>
      </c>
      <c r="B3" s="476" t="s">
        <v>42</v>
      </c>
      <c r="C3" s="478" t="s">
        <v>96</v>
      </c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/>
      <c r="AX3" s="478"/>
      <c r="AY3" s="478"/>
      <c r="AZ3" s="479" t="s">
        <v>11</v>
      </c>
    </row>
    <row r="4" spans="1:52" ht="25.5" customHeight="1">
      <c r="A4" s="475"/>
      <c r="B4" s="477"/>
      <c r="C4" s="471" t="s">
        <v>1</v>
      </c>
      <c r="D4" s="471"/>
      <c r="E4" s="471"/>
      <c r="F4" s="471"/>
      <c r="G4" s="471"/>
      <c r="H4" s="471"/>
      <c r="I4" s="471"/>
      <c r="J4" s="471" t="s">
        <v>2</v>
      </c>
      <c r="K4" s="471"/>
      <c r="L4" s="471"/>
      <c r="M4" s="471"/>
      <c r="N4" s="471"/>
      <c r="O4" s="471"/>
      <c r="P4" s="471"/>
      <c r="Q4" s="471" t="s">
        <v>3</v>
      </c>
      <c r="R4" s="471"/>
      <c r="S4" s="471"/>
      <c r="T4" s="471"/>
      <c r="U4" s="471"/>
      <c r="V4" s="471"/>
      <c r="W4" s="471"/>
      <c r="X4" s="471" t="s">
        <v>4</v>
      </c>
      <c r="Y4" s="471"/>
      <c r="Z4" s="471"/>
      <c r="AA4" s="471"/>
      <c r="AB4" s="471"/>
      <c r="AC4" s="471"/>
      <c r="AD4" s="471"/>
      <c r="AE4" s="471" t="s">
        <v>5</v>
      </c>
      <c r="AF4" s="471"/>
      <c r="AG4" s="471"/>
      <c r="AH4" s="471"/>
      <c r="AI4" s="471"/>
      <c r="AJ4" s="471"/>
      <c r="AK4" s="471"/>
      <c r="AL4" s="471" t="s">
        <v>6</v>
      </c>
      <c r="AM4" s="471"/>
      <c r="AN4" s="471"/>
      <c r="AO4" s="471"/>
      <c r="AP4" s="471"/>
      <c r="AQ4" s="471"/>
      <c r="AR4" s="471"/>
      <c r="AS4" s="471" t="s">
        <v>7</v>
      </c>
      <c r="AT4" s="471"/>
      <c r="AU4" s="471"/>
      <c r="AV4" s="471"/>
      <c r="AW4" s="471"/>
      <c r="AX4" s="471"/>
      <c r="AY4" s="471"/>
      <c r="AZ4" s="471"/>
    </row>
    <row r="5" spans="1:52" ht="17.25" customHeight="1">
      <c r="A5" s="471" t="s">
        <v>44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2"/>
      <c r="AN5" s="472"/>
      <c r="AO5" s="472"/>
      <c r="AP5" s="472"/>
      <c r="AQ5" s="472"/>
      <c r="AR5" s="472"/>
      <c r="AS5" s="472"/>
      <c r="AT5" s="472"/>
      <c r="AU5" s="472"/>
      <c r="AV5" s="472"/>
      <c r="AW5" s="472"/>
      <c r="AX5" s="472"/>
      <c r="AY5" s="472"/>
      <c r="AZ5" s="471"/>
    </row>
    <row r="6" spans="1:52" ht="31.5" customHeight="1">
      <c r="A6" s="480" t="s">
        <v>89</v>
      </c>
      <c r="B6" s="67" t="s">
        <v>50</v>
      </c>
      <c r="C6" s="199"/>
      <c r="D6" s="187"/>
      <c r="E6" s="200"/>
      <c r="F6" s="199"/>
      <c r="G6" s="187"/>
      <c r="H6" s="200"/>
      <c r="I6" s="250"/>
      <c r="J6" s="199"/>
      <c r="K6" s="187"/>
      <c r="L6" s="200"/>
      <c r="M6" s="201"/>
      <c r="N6" s="187"/>
      <c r="O6" s="200"/>
      <c r="P6" s="250"/>
      <c r="Q6" s="199" t="s">
        <v>46</v>
      </c>
      <c r="R6" s="187" t="s">
        <v>31</v>
      </c>
      <c r="S6" s="200" t="s">
        <v>32</v>
      </c>
      <c r="T6" s="199" t="s">
        <v>36</v>
      </c>
      <c r="U6" s="187" t="s">
        <v>31</v>
      </c>
      <c r="V6" s="200" t="s">
        <v>32</v>
      </c>
      <c r="W6" s="250"/>
      <c r="X6" s="199"/>
      <c r="Y6" s="187"/>
      <c r="Z6" s="200"/>
      <c r="AA6" s="199"/>
      <c r="AB6" s="187"/>
      <c r="AC6" s="200"/>
      <c r="AD6" s="250"/>
      <c r="AE6" s="199" t="s">
        <v>46</v>
      </c>
      <c r="AF6" s="187" t="s">
        <v>31</v>
      </c>
      <c r="AG6" s="200" t="s">
        <v>32</v>
      </c>
      <c r="AH6" s="201" t="s">
        <v>36</v>
      </c>
      <c r="AI6" s="187" t="s">
        <v>31</v>
      </c>
      <c r="AJ6" s="200" t="s">
        <v>32</v>
      </c>
      <c r="AK6" s="250"/>
      <c r="AL6" s="199"/>
      <c r="AM6" s="187"/>
      <c r="AN6" s="200"/>
      <c r="AO6" s="199"/>
      <c r="AP6" s="223"/>
      <c r="AQ6" s="224"/>
      <c r="AR6" s="225"/>
      <c r="AS6" s="222"/>
      <c r="AT6" s="223"/>
      <c r="AU6" s="224"/>
      <c r="AV6" s="222"/>
      <c r="AW6" s="223"/>
      <c r="AX6" s="224"/>
      <c r="AY6" s="253"/>
      <c r="AZ6" s="258">
        <v>6</v>
      </c>
    </row>
    <row r="7" spans="1:52" ht="31.5" customHeight="1">
      <c r="A7" s="481"/>
      <c r="B7" s="67" t="s">
        <v>51</v>
      </c>
      <c r="C7" s="254" t="s">
        <v>40</v>
      </c>
      <c r="D7" s="186" t="s">
        <v>31</v>
      </c>
      <c r="E7" s="255" t="s">
        <v>32</v>
      </c>
      <c r="F7" s="254" t="s">
        <v>38</v>
      </c>
      <c r="G7" s="186" t="s">
        <v>31</v>
      </c>
      <c r="H7" s="255" t="s">
        <v>32</v>
      </c>
      <c r="I7" s="256"/>
      <c r="J7" s="254"/>
      <c r="K7" s="186"/>
      <c r="L7" s="255"/>
      <c r="M7" s="257"/>
      <c r="N7" s="186"/>
      <c r="O7" s="255"/>
      <c r="P7" s="256"/>
      <c r="Q7" s="254" t="s">
        <v>36</v>
      </c>
      <c r="R7" s="186" t="s">
        <v>31</v>
      </c>
      <c r="S7" s="255" t="s">
        <v>32</v>
      </c>
      <c r="T7" s="254" t="s">
        <v>38</v>
      </c>
      <c r="U7" s="186" t="s">
        <v>31</v>
      </c>
      <c r="V7" s="255" t="s">
        <v>32</v>
      </c>
      <c r="W7" s="256"/>
      <c r="X7" s="254"/>
      <c r="Y7" s="186"/>
      <c r="Z7" s="255"/>
      <c r="AA7" s="254"/>
      <c r="AB7" s="186"/>
      <c r="AC7" s="255"/>
      <c r="AD7" s="256"/>
      <c r="AE7" s="254" t="s">
        <v>36</v>
      </c>
      <c r="AF7" s="186" t="s">
        <v>31</v>
      </c>
      <c r="AG7" s="255" t="s">
        <v>32</v>
      </c>
      <c r="AH7" s="257" t="s">
        <v>38</v>
      </c>
      <c r="AI7" s="186" t="s">
        <v>31</v>
      </c>
      <c r="AJ7" s="255" t="s">
        <v>32</v>
      </c>
      <c r="AK7" s="256"/>
      <c r="AL7" s="254"/>
      <c r="AM7" s="186"/>
      <c r="AN7" s="255"/>
      <c r="AO7" s="254"/>
      <c r="AP7" s="228"/>
      <c r="AQ7" s="229"/>
      <c r="AR7" s="226"/>
      <c r="AS7" s="227" t="s">
        <v>47</v>
      </c>
      <c r="AT7" s="228" t="s">
        <v>31</v>
      </c>
      <c r="AU7" s="229" t="s">
        <v>32</v>
      </c>
      <c r="AV7" s="227" t="s">
        <v>36</v>
      </c>
      <c r="AW7" s="228" t="s">
        <v>31</v>
      </c>
      <c r="AX7" s="229" t="s">
        <v>32</v>
      </c>
      <c r="AY7" s="253"/>
      <c r="AZ7" s="258">
        <v>6</v>
      </c>
    </row>
    <row r="8" spans="1:52" ht="27" customHeight="1">
      <c r="A8" s="482" t="s">
        <v>93</v>
      </c>
      <c r="B8" s="67" t="s">
        <v>48</v>
      </c>
      <c r="C8" s="259" t="s">
        <v>58</v>
      </c>
      <c r="D8" s="251" t="s">
        <v>31</v>
      </c>
      <c r="E8" s="252" t="s">
        <v>32</v>
      </c>
      <c r="F8" s="260" t="s">
        <v>57</v>
      </c>
      <c r="G8" s="251" t="s">
        <v>31</v>
      </c>
      <c r="H8" s="252" t="s">
        <v>32</v>
      </c>
      <c r="I8" s="225">
        <f>(F8-C8)+(H8-E8)</f>
        <v>2</v>
      </c>
      <c r="J8" s="259" t="s">
        <v>58</v>
      </c>
      <c r="K8" s="251" t="s">
        <v>31</v>
      </c>
      <c r="L8" s="252" t="s">
        <v>32</v>
      </c>
      <c r="M8" s="260" t="s">
        <v>57</v>
      </c>
      <c r="N8" s="251" t="s">
        <v>31</v>
      </c>
      <c r="O8" s="252" t="s">
        <v>32</v>
      </c>
      <c r="P8" s="225">
        <f>(M8-J8)+(O8-L8)</f>
        <v>2</v>
      </c>
      <c r="Q8" s="259"/>
      <c r="R8" s="251"/>
      <c r="S8" s="252"/>
      <c r="T8" s="260"/>
      <c r="U8" s="251"/>
      <c r="V8" s="252"/>
      <c r="W8" s="225"/>
      <c r="X8" s="259" t="s">
        <v>58</v>
      </c>
      <c r="Y8" s="251" t="s">
        <v>31</v>
      </c>
      <c r="Z8" s="252" t="s">
        <v>32</v>
      </c>
      <c r="AA8" s="260" t="s">
        <v>57</v>
      </c>
      <c r="AB8" s="251" t="s">
        <v>31</v>
      </c>
      <c r="AC8" s="252" t="s">
        <v>32</v>
      </c>
      <c r="AD8" s="225"/>
      <c r="AE8" s="259"/>
      <c r="AF8" s="251"/>
      <c r="AG8" s="252"/>
      <c r="AH8" s="260"/>
      <c r="AI8" s="251"/>
      <c r="AJ8" s="252"/>
      <c r="AK8" s="225">
        <f>(AH8-AE8)+(AJ8-AG8)</f>
        <v>0</v>
      </c>
      <c r="AL8" s="259"/>
      <c r="AM8" s="251"/>
      <c r="AN8" s="252"/>
      <c r="AO8" s="260"/>
      <c r="AP8" s="251"/>
      <c r="AQ8" s="252"/>
      <c r="AR8" s="225">
        <f>(AO8-AL8)+(AQ8-AN8)</f>
        <v>0</v>
      </c>
      <c r="AS8" s="259"/>
      <c r="AT8" s="251"/>
      <c r="AU8" s="252"/>
      <c r="AV8" s="260"/>
      <c r="AW8" s="251"/>
      <c r="AX8" s="252"/>
      <c r="AY8" s="261">
        <f>(AV8-AS8)+(AX8-AU8)</f>
        <v>0</v>
      </c>
      <c r="AZ8" s="262">
        <v>6</v>
      </c>
    </row>
    <row r="9" spans="1:52" ht="27" customHeight="1">
      <c r="A9" s="483"/>
      <c r="B9" s="60" t="s">
        <v>49</v>
      </c>
      <c r="C9" s="222" t="s">
        <v>57</v>
      </c>
      <c r="D9" s="223" t="s">
        <v>31</v>
      </c>
      <c r="E9" s="224" t="s">
        <v>32</v>
      </c>
      <c r="F9" s="222" t="s">
        <v>47</v>
      </c>
      <c r="G9" s="223" t="s">
        <v>31</v>
      </c>
      <c r="H9" s="224" t="s">
        <v>32</v>
      </c>
      <c r="I9" s="225">
        <f>(F9-C9)+(H9-E9)</f>
        <v>2</v>
      </c>
      <c r="J9" s="222" t="s">
        <v>57</v>
      </c>
      <c r="K9" s="223" t="s">
        <v>31</v>
      </c>
      <c r="L9" s="224" t="s">
        <v>32</v>
      </c>
      <c r="M9" s="222" t="s">
        <v>47</v>
      </c>
      <c r="N9" s="223" t="s">
        <v>31</v>
      </c>
      <c r="O9" s="224" t="s">
        <v>32</v>
      </c>
      <c r="P9" s="225">
        <f>(M9-J9)+(O9-L9)</f>
        <v>2</v>
      </c>
      <c r="Q9" s="222"/>
      <c r="R9" s="223"/>
      <c r="S9" s="224"/>
      <c r="T9" s="222"/>
      <c r="U9" s="223"/>
      <c r="V9" s="224"/>
      <c r="W9" s="225">
        <f>(T9-Q9)+(V9-S9)</f>
        <v>0</v>
      </c>
      <c r="X9" s="222" t="s">
        <v>57</v>
      </c>
      <c r="Y9" s="223" t="s">
        <v>31</v>
      </c>
      <c r="Z9" s="224" t="s">
        <v>32</v>
      </c>
      <c r="AA9" s="222" t="s">
        <v>47</v>
      </c>
      <c r="AB9" s="223" t="s">
        <v>31</v>
      </c>
      <c r="AC9" s="224" t="s">
        <v>32</v>
      </c>
      <c r="AD9" s="225"/>
      <c r="AE9" s="222"/>
      <c r="AF9" s="223"/>
      <c r="AG9" s="224"/>
      <c r="AH9" s="222"/>
      <c r="AI9" s="223"/>
      <c r="AJ9" s="224"/>
      <c r="AK9" s="225"/>
      <c r="AL9" s="222"/>
      <c r="AM9" s="223"/>
      <c r="AN9" s="224"/>
      <c r="AO9" s="222"/>
      <c r="AP9" s="223"/>
      <c r="AQ9" s="224"/>
      <c r="AR9" s="225">
        <f>(AO9-AL9)+(AQ9-AN9)</f>
        <v>0</v>
      </c>
      <c r="AS9" s="222"/>
      <c r="AT9" s="223"/>
      <c r="AU9" s="224"/>
      <c r="AV9" s="222"/>
      <c r="AW9" s="223"/>
      <c r="AX9" s="224"/>
      <c r="AY9" s="261">
        <f>(AV9-AS9)+(AX9-AU9)</f>
        <v>0</v>
      </c>
      <c r="AZ9" s="258">
        <v>6</v>
      </c>
    </row>
    <row r="10" spans="1:52" ht="16.5" customHeight="1">
      <c r="A10" s="479" t="s">
        <v>84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79"/>
    </row>
    <row r="11" spans="1:52" ht="28.5" customHeight="1">
      <c r="A11" s="63" t="s">
        <v>70</v>
      </c>
      <c r="B11" s="263"/>
      <c r="C11" s="222" t="s">
        <v>38</v>
      </c>
      <c r="D11" s="223" t="s">
        <v>31</v>
      </c>
      <c r="E11" s="224" t="s">
        <v>32</v>
      </c>
      <c r="F11" s="264" t="s">
        <v>41</v>
      </c>
      <c r="G11" s="223" t="s">
        <v>31</v>
      </c>
      <c r="H11" s="224" t="s">
        <v>32</v>
      </c>
      <c r="I11" s="265"/>
      <c r="J11" s="222" t="s">
        <v>40</v>
      </c>
      <c r="K11" s="223" t="s">
        <v>31</v>
      </c>
      <c r="L11" s="224" t="s">
        <v>32</v>
      </c>
      <c r="M11" s="264" t="s">
        <v>41</v>
      </c>
      <c r="N11" s="223" t="s">
        <v>31</v>
      </c>
      <c r="O11" s="224" t="s">
        <v>32</v>
      </c>
      <c r="P11" s="265"/>
      <c r="Q11" s="222" t="s">
        <v>41</v>
      </c>
      <c r="R11" s="223" t="s">
        <v>31</v>
      </c>
      <c r="S11" s="224" t="s">
        <v>32</v>
      </c>
      <c r="T11" s="264" t="s">
        <v>37</v>
      </c>
      <c r="U11" s="223" t="s">
        <v>31</v>
      </c>
      <c r="V11" s="224" t="s">
        <v>32</v>
      </c>
      <c r="W11" s="266"/>
      <c r="X11" s="222" t="s">
        <v>38</v>
      </c>
      <c r="Y11" s="223" t="s">
        <v>31</v>
      </c>
      <c r="Z11" s="224" t="s">
        <v>32</v>
      </c>
      <c r="AA11" s="264" t="s">
        <v>35</v>
      </c>
      <c r="AB11" s="223" t="s">
        <v>31</v>
      </c>
      <c r="AC11" s="224" t="s">
        <v>32</v>
      </c>
      <c r="AD11" s="266"/>
      <c r="AE11" s="222"/>
      <c r="AF11" s="223"/>
      <c r="AG11" s="224"/>
      <c r="AH11" s="264"/>
      <c r="AI11" s="223"/>
      <c r="AJ11" s="224"/>
      <c r="AK11" s="265"/>
      <c r="AL11" s="222"/>
      <c r="AM11" s="223"/>
      <c r="AN11" s="224"/>
      <c r="AO11" s="264"/>
      <c r="AP11" s="223"/>
      <c r="AQ11" s="252"/>
      <c r="AR11" s="265"/>
      <c r="AS11" s="222" t="s">
        <v>57</v>
      </c>
      <c r="AT11" s="223" t="s">
        <v>31</v>
      </c>
      <c r="AU11" s="224" t="s">
        <v>32</v>
      </c>
      <c r="AV11" s="264" t="s">
        <v>47</v>
      </c>
      <c r="AW11" s="223" t="s">
        <v>31</v>
      </c>
      <c r="AX11" s="252" t="s">
        <v>32</v>
      </c>
      <c r="AY11" s="265">
        <f>(AV11-AS11)+(AX11-AU11)</f>
        <v>2</v>
      </c>
      <c r="AZ11" s="267">
        <v>16</v>
      </c>
    </row>
    <row r="12" spans="1:52" ht="19.5" customHeight="1">
      <c r="A12" s="268" t="s">
        <v>9</v>
      </c>
      <c r="B12" s="269"/>
      <c r="C12" s="485">
        <v>8</v>
      </c>
      <c r="D12" s="486"/>
      <c r="E12" s="486"/>
      <c r="F12" s="486"/>
      <c r="G12" s="486"/>
      <c r="H12" s="486"/>
      <c r="I12" s="487"/>
      <c r="J12" s="485">
        <v>8</v>
      </c>
      <c r="K12" s="486"/>
      <c r="L12" s="486"/>
      <c r="M12" s="486"/>
      <c r="N12" s="486"/>
      <c r="O12" s="486"/>
      <c r="P12" s="487"/>
      <c r="Q12" s="485">
        <v>8</v>
      </c>
      <c r="R12" s="486"/>
      <c r="S12" s="486"/>
      <c r="T12" s="486"/>
      <c r="U12" s="486"/>
      <c r="V12" s="486"/>
      <c r="W12" s="487"/>
      <c r="X12" s="485">
        <v>8</v>
      </c>
      <c r="Y12" s="486"/>
      <c r="Z12" s="486"/>
      <c r="AA12" s="486"/>
      <c r="AB12" s="486"/>
      <c r="AC12" s="486"/>
      <c r="AD12" s="487"/>
      <c r="AE12" s="485">
        <v>4</v>
      </c>
      <c r="AF12" s="486"/>
      <c r="AG12" s="486"/>
      <c r="AH12" s="486"/>
      <c r="AI12" s="486"/>
      <c r="AJ12" s="486"/>
      <c r="AK12" s="487"/>
      <c r="AL12" s="485">
        <f>SUM(AR8:AR9,AR11:AR11)</f>
        <v>0</v>
      </c>
      <c r="AM12" s="486"/>
      <c r="AN12" s="486"/>
      <c r="AO12" s="486"/>
      <c r="AP12" s="486"/>
      <c r="AQ12" s="486"/>
      <c r="AR12" s="487"/>
      <c r="AS12" s="485">
        <v>4</v>
      </c>
      <c r="AT12" s="486"/>
      <c r="AU12" s="486"/>
      <c r="AV12" s="486"/>
      <c r="AW12" s="486"/>
      <c r="AX12" s="486"/>
      <c r="AY12" s="487"/>
      <c r="AZ12" s="270">
        <f>SUM(C12:AX12)</f>
        <v>40</v>
      </c>
    </row>
    <row r="13" spans="1:52" ht="42" customHeight="1">
      <c r="A13" s="422" t="s">
        <v>129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</row>
    <row r="14" spans="1:52" ht="15.75" customHeight="1" hidden="1">
      <c r="A14" s="422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2"/>
      <c r="AZ14" s="422"/>
    </row>
    <row r="15" spans="1:52" ht="15">
      <c r="A15" s="423" t="s">
        <v>97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</row>
  </sheetData>
  <mergeCells count="26">
    <mergeCell ref="A6:A7"/>
    <mergeCell ref="A8:A9"/>
    <mergeCell ref="A13:AZ14"/>
    <mergeCell ref="A15:AZ15"/>
    <mergeCell ref="A10:AZ10"/>
    <mergeCell ref="C12:I12"/>
    <mergeCell ref="J12:P12"/>
    <mergeCell ref="Q12:W12"/>
    <mergeCell ref="X12:AD12"/>
    <mergeCell ref="AE12:AK12"/>
    <mergeCell ref="AL12:AR12"/>
    <mergeCell ref="AS12:AY12"/>
    <mergeCell ref="AE4:AK4"/>
    <mergeCell ref="AL4:AR4"/>
    <mergeCell ref="AS4:AY4"/>
    <mergeCell ref="A5:AZ5"/>
    <mergeCell ref="AL1:AZ1"/>
    <mergeCell ref="A2:AZ2"/>
    <mergeCell ref="A3:A4"/>
    <mergeCell ref="B3:B4"/>
    <mergeCell ref="C3:AY3"/>
    <mergeCell ref="AZ3:AZ4"/>
    <mergeCell ref="C4:I4"/>
    <mergeCell ref="J4:P4"/>
    <mergeCell ref="Q4:W4"/>
    <mergeCell ref="X4:AD4"/>
  </mergeCell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"/>
  <sheetViews>
    <sheetView view="pageLayout" zoomScale="85" zoomScalePageLayoutView="85" workbookViewId="0" topLeftCell="A1">
      <selection activeCell="BC4" sqref="BC4"/>
    </sheetView>
  </sheetViews>
  <sheetFormatPr defaultColWidth="9.140625" defaultRowHeight="15"/>
  <cols>
    <col min="1" max="1" width="24.421875" style="4" customWidth="1"/>
    <col min="2" max="2" width="6.140625" style="22" customWidth="1"/>
    <col min="3" max="3" width="2.8515625" style="0" customWidth="1"/>
    <col min="4" max="4" width="1.421875" style="0" customWidth="1"/>
    <col min="5" max="6" width="2.8515625" style="0" customWidth="1"/>
    <col min="7" max="7" width="1.421875" style="0" customWidth="1"/>
    <col min="8" max="8" width="2.8515625" style="0" customWidth="1"/>
    <col min="9" max="9" width="2.421875" style="25" hidden="1" customWidth="1"/>
    <col min="10" max="10" width="2.421875" style="0" customWidth="1"/>
    <col min="11" max="11" width="1.421875" style="7" customWidth="1"/>
    <col min="12" max="12" width="2.8515625" style="0" customWidth="1"/>
    <col min="13" max="13" width="2.421875" style="0" customWidth="1"/>
    <col min="14" max="14" width="2.00390625" style="7" customWidth="1"/>
    <col min="15" max="15" width="2.8515625" style="0" customWidth="1"/>
    <col min="16" max="16" width="2.421875" style="25" hidden="1" customWidth="1"/>
    <col min="17" max="17" width="2.421875" style="0" customWidth="1"/>
    <col min="18" max="18" width="1.421875" style="0" customWidth="1"/>
    <col min="19" max="20" width="2.8515625" style="0" customWidth="1"/>
    <col min="21" max="21" width="1.421875" style="0" customWidth="1"/>
    <col min="22" max="22" width="2.8515625" style="0" customWidth="1"/>
    <col min="23" max="23" width="2.421875" style="25" hidden="1" customWidth="1"/>
    <col min="24" max="24" width="2.8515625" style="0" customWidth="1"/>
    <col min="25" max="25" width="1.421875" style="0" customWidth="1"/>
    <col min="26" max="27" width="2.8515625" style="0" customWidth="1"/>
    <col min="28" max="28" width="1.421875" style="0" customWidth="1"/>
    <col min="29" max="29" width="2.8515625" style="0" customWidth="1"/>
    <col min="30" max="30" width="2.421875" style="25" hidden="1" customWidth="1"/>
    <col min="31" max="31" width="2.8515625" style="0" customWidth="1"/>
    <col min="32" max="32" width="1.421875" style="0" customWidth="1"/>
    <col min="33" max="34" width="2.8515625" style="0" customWidth="1"/>
    <col min="35" max="35" width="1.421875" style="0" customWidth="1"/>
    <col min="36" max="36" width="2.8515625" style="0" customWidth="1"/>
    <col min="37" max="37" width="2.421875" style="25" hidden="1" customWidth="1"/>
    <col min="38" max="38" width="2.8515625" style="0" customWidth="1"/>
    <col min="39" max="39" width="1.421875" style="0" customWidth="1"/>
    <col min="40" max="40" width="2.8515625" style="0" customWidth="1"/>
    <col min="41" max="41" width="3.140625" style="0" customWidth="1"/>
    <col min="42" max="42" width="1.421875" style="0" customWidth="1"/>
    <col min="43" max="43" width="2.8515625" style="0" customWidth="1"/>
    <col min="44" max="44" width="2.421875" style="25" hidden="1" customWidth="1"/>
    <col min="45" max="45" width="2.8515625" style="0" customWidth="1"/>
    <col min="46" max="46" width="1.421875" style="0" customWidth="1"/>
    <col min="47" max="47" width="2.8515625" style="0" customWidth="1"/>
    <col min="48" max="48" width="2.140625" style="0" customWidth="1"/>
    <col min="49" max="49" width="0.85546875" style="0" customWidth="1"/>
    <col min="50" max="50" width="2.7109375" style="0" customWidth="1"/>
    <col min="51" max="51" width="2.421875" style="25" hidden="1" customWidth="1"/>
    <col min="52" max="52" width="9.28125" style="0" customWidth="1"/>
  </cols>
  <sheetData>
    <row r="1" spans="1:52" ht="92.25" customHeight="1">
      <c r="A1" s="5"/>
      <c r="B1" s="21"/>
      <c r="C1" s="1"/>
      <c r="D1" s="1"/>
      <c r="E1" s="1"/>
      <c r="F1" s="1"/>
      <c r="G1" s="1"/>
      <c r="H1" s="1"/>
      <c r="I1" s="23"/>
      <c r="J1" s="1"/>
      <c r="K1" s="2"/>
      <c r="L1" s="1"/>
      <c r="M1" s="1"/>
      <c r="N1" s="2"/>
      <c r="O1" s="1"/>
      <c r="P1" s="23"/>
      <c r="Q1" s="1"/>
      <c r="R1" s="1"/>
      <c r="S1" s="1"/>
      <c r="T1" s="1"/>
      <c r="U1" s="1"/>
      <c r="V1" s="1"/>
      <c r="W1" s="23"/>
      <c r="X1" s="1"/>
      <c r="Y1" s="1"/>
      <c r="Z1" s="1"/>
      <c r="AA1" s="1"/>
      <c r="AB1" s="1"/>
      <c r="AC1" s="1"/>
      <c r="AD1" s="23"/>
      <c r="AE1" s="1"/>
      <c r="AF1" s="1"/>
      <c r="AG1" s="1"/>
      <c r="AH1" s="1"/>
      <c r="AI1" s="1"/>
      <c r="AJ1" s="1"/>
      <c r="AK1" s="23"/>
      <c r="AL1" s="411" t="s">
        <v>121</v>
      </c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</row>
    <row r="2" spans="1:52" ht="54.75" customHeight="1">
      <c r="A2" s="432" t="s">
        <v>190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</row>
    <row r="3" spans="1:52" ht="15.75">
      <c r="A3" s="414" t="s">
        <v>12</v>
      </c>
      <c r="B3" s="416" t="s">
        <v>42</v>
      </c>
      <c r="C3" s="418" t="s">
        <v>96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9" t="s">
        <v>11</v>
      </c>
    </row>
    <row r="4" spans="1:52" ht="25.5" customHeight="1">
      <c r="A4" s="415"/>
      <c r="B4" s="417"/>
      <c r="C4" s="420" t="s">
        <v>1</v>
      </c>
      <c r="D4" s="420"/>
      <c r="E4" s="420"/>
      <c r="F4" s="420"/>
      <c r="G4" s="420"/>
      <c r="H4" s="420"/>
      <c r="I4" s="420"/>
      <c r="J4" s="420" t="s">
        <v>2</v>
      </c>
      <c r="K4" s="420"/>
      <c r="L4" s="420"/>
      <c r="M4" s="420"/>
      <c r="N4" s="420"/>
      <c r="O4" s="420"/>
      <c r="P4" s="420"/>
      <c r="Q4" s="420" t="s">
        <v>3</v>
      </c>
      <c r="R4" s="420"/>
      <c r="S4" s="420"/>
      <c r="T4" s="420"/>
      <c r="U4" s="420"/>
      <c r="V4" s="420"/>
      <c r="W4" s="420"/>
      <c r="X4" s="420" t="s">
        <v>4</v>
      </c>
      <c r="Y4" s="420"/>
      <c r="Z4" s="420"/>
      <c r="AA4" s="420"/>
      <c r="AB4" s="420"/>
      <c r="AC4" s="420"/>
      <c r="AD4" s="420"/>
      <c r="AE4" s="420" t="s">
        <v>5</v>
      </c>
      <c r="AF4" s="420"/>
      <c r="AG4" s="420"/>
      <c r="AH4" s="420"/>
      <c r="AI4" s="420"/>
      <c r="AJ4" s="420"/>
      <c r="AK4" s="420"/>
      <c r="AL4" s="420" t="s">
        <v>6</v>
      </c>
      <c r="AM4" s="420"/>
      <c r="AN4" s="420"/>
      <c r="AO4" s="420"/>
      <c r="AP4" s="420"/>
      <c r="AQ4" s="420"/>
      <c r="AR4" s="420"/>
      <c r="AS4" s="420" t="s">
        <v>7</v>
      </c>
      <c r="AT4" s="420"/>
      <c r="AU4" s="420"/>
      <c r="AV4" s="420"/>
      <c r="AW4" s="420"/>
      <c r="AX4" s="420"/>
      <c r="AY4" s="420"/>
      <c r="AZ4" s="420"/>
    </row>
    <row r="5" spans="1:52" ht="17.25" customHeight="1">
      <c r="A5" s="420" t="s">
        <v>10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0"/>
    </row>
    <row r="6" spans="1:52" ht="35.25" customHeight="1">
      <c r="A6" s="428" t="s">
        <v>77</v>
      </c>
      <c r="B6" s="88" t="s">
        <v>22</v>
      </c>
      <c r="C6" s="78" t="s">
        <v>41</v>
      </c>
      <c r="D6" s="79" t="s">
        <v>31</v>
      </c>
      <c r="E6" s="80" t="s">
        <v>32</v>
      </c>
      <c r="F6" s="78" t="s">
        <v>35</v>
      </c>
      <c r="G6" s="79" t="s">
        <v>31</v>
      </c>
      <c r="H6" s="80" t="s">
        <v>32</v>
      </c>
      <c r="I6" s="91">
        <f>(F6-C6)+(H6-E6)</f>
        <v>2</v>
      </c>
      <c r="J6" s="78"/>
      <c r="K6" s="79"/>
      <c r="L6" s="80"/>
      <c r="M6" s="78"/>
      <c r="N6" s="79"/>
      <c r="O6" s="80"/>
      <c r="P6" s="91">
        <f>(M6-J6)+(O6-L6)</f>
        <v>0</v>
      </c>
      <c r="Q6" s="78" t="s">
        <v>41</v>
      </c>
      <c r="R6" s="79" t="s">
        <v>31</v>
      </c>
      <c r="S6" s="80" t="s">
        <v>32</v>
      </c>
      <c r="T6" s="78" t="s">
        <v>35</v>
      </c>
      <c r="U6" s="79" t="s">
        <v>31</v>
      </c>
      <c r="V6" s="80" t="s">
        <v>32</v>
      </c>
      <c r="W6" s="91">
        <f>(T6-Q6)+(V6-S6)</f>
        <v>2</v>
      </c>
      <c r="X6" s="78"/>
      <c r="Y6" s="79"/>
      <c r="Z6" s="80"/>
      <c r="AA6" s="78"/>
      <c r="AB6" s="79"/>
      <c r="AC6" s="80"/>
      <c r="AD6" s="91">
        <f>(AA6-X6)+(AC6-Z6)</f>
        <v>0</v>
      </c>
      <c r="AE6" s="78" t="s">
        <v>41</v>
      </c>
      <c r="AF6" s="79" t="s">
        <v>31</v>
      </c>
      <c r="AG6" s="80" t="s">
        <v>32</v>
      </c>
      <c r="AH6" s="79" t="s">
        <v>35</v>
      </c>
      <c r="AI6" s="79" t="s">
        <v>31</v>
      </c>
      <c r="AJ6" s="80" t="s">
        <v>32</v>
      </c>
      <c r="AK6" s="91">
        <f aca="true" t="shared" si="0" ref="AK6:AK7">(AH6-AE6)+(AJ6-AG6)</f>
        <v>2</v>
      </c>
      <c r="AL6" s="78"/>
      <c r="AM6" s="79"/>
      <c r="AN6" s="80"/>
      <c r="AO6" s="78"/>
      <c r="AP6" s="79"/>
      <c r="AQ6" s="80"/>
      <c r="AR6" s="28">
        <f>(AO6-AL6)+(AQ6-AN6)</f>
        <v>0</v>
      </c>
      <c r="AS6" s="78"/>
      <c r="AT6" s="79"/>
      <c r="AU6" s="80"/>
      <c r="AV6" s="78"/>
      <c r="AW6" s="79"/>
      <c r="AX6" s="80"/>
      <c r="AY6" s="26">
        <f aca="true" t="shared" si="1" ref="AY6">(AV6-AS6)+(AX6-AU6)</f>
        <v>0</v>
      </c>
      <c r="AZ6" s="89">
        <f>SUM(P6:P6,I6:I6,W6:W6,AD6:AD6,AK6:AK6,AR6:AR6,AE1)</f>
        <v>6</v>
      </c>
    </row>
    <row r="7" spans="1:52" ht="35.25" customHeight="1">
      <c r="A7" s="445"/>
      <c r="B7" s="90" t="s">
        <v>23</v>
      </c>
      <c r="C7" s="40"/>
      <c r="D7" s="41"/>
      <c r="E7" s="39"/>
      <c r="F7" s="42"/>
      <c r="G7" s="41"/>
      <c r="H7" s="39"/>
      <c r="I7" s="28">
        <f aca="true" t="shared" si="2" ref="I7">(F7-C7)+(H7-E7)</f>
        <v>0</v>
      </c>
      <c r="J7" s="40" t="s">
        <v>41</v>
      </c>
      <c r="K7" s="41" t="s">
        <v>31</v>
      </c>
      <c r="L7" s="39" t="s">
        <v>32</v>
      </c>
      <c r="M7" s="42" t="s">
        <v>35</v>
      </c>
      <c r="N7" s="41" t="s">
        <v>31</v>
      </c>
      <c r="O7" s="39" t="s">
        <v>32</v>
      </c>
      <c r="P7" s="28">
        <f aca="true" t="shared" si="3" ref="P7">(M7-J7)+(O7-L7)</f>
        <v>2</v>
      </c>
      <c r="Q7" s="40"/>
      <c r="R7" s="41"/>
      <c r="S7" s="39"/>
      <c r="T7" s="42"/>
      <c r="U7" s="41"/>
      <c r="V7" s="39"/>
      <c r="W7" s="28">
        <f aca="true" t="shared" si="4" ref="W7">(T7-Q7)+(V7-S7)</f>
        <v>0</v>
      </c>
      <c r="X7" s="40" t="s">
        <v>41</v>
      </c>
      <c r="Y7" s="41" t="s">
        <v>31</v>
      </c>
      <c r="Z7" s="39" t="s">
        <v>32</v>
      </c>
      <c r="AA7" s="42" t="s">
        <v>35</v>
      </c>
      <c r="AB7" s="41" t="s">
        <v>31</v>
      </c>
      <c r="AC7" s="39" t="s">
        <v>32</v>
      </c>
      <c r="AD7" s="28">
        <f aca="true" t="shared" si="5" ref="AD7">(AA7-X7)+(AC7-Z7)</f>
        <v>2</v>
      </c>
      <c r="AE7" s="40"/>
      <c r="AF7" s="41"/>
      <c r="AG7" s="39"/>
      <c r="AH7" s="43"/>
      <c r="AI7" s="41"/>
      <c r="AJ7" s="39"/>
      <c r="AK7" s="28">
        <f t="shared" si="0"/>
        <v>0</v>
      </c>
      <c r="AL7" s="40">
        <v>10</v>
      </c>
      <c r="AM7" s="41" t="s">
        <v>31</v>
      </c>
      <c r="AN7" s="39" t="s">
        <v>32</v>
      </c>
      <c r="AO7" s="42">
        <v>12</v>
      </c>
      <c r="AP7" s="41" t="s">
        <v>31</v>
      </c>
      <c r="AQ7" s="39" t="s">
        <v>32</v>
      </c>
      <c r="AR7" s="28">
        <f>(AO7-AL7)+(AQ7-AN7)</f>
        <v>2</v>
      </c>
      <c r="AS7" s="40"/>
      <c r="AT7" s="41"/>
      <c r="AU7" s="39"/>
      <c r="AV7" s="42"/>
      <c r="AW7" s="41"/>
      <c r="AX7" s="39"/>
      <c r="AY7" s="26">
        <f>(AV7-AS7)+(AX7-AU7)</f>
        <v>0</v>
      </c>
      <c r="AZ7" s="89">
        <f>SUM(P7:P7,I7:I7,W7:W7,AD7:AD7,AK7:AK7,AR7:AR7,AE2,AY7:AY7)</f>
        <v>6</v>
      </c>
    </row>
    <row r="8" spans="1:52" ht="16.5" customHeight="1">
      <c r="A8" s="419" t="s">
        <v>84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19"/>
    </row>
    <row r="9" spans="1:52" ht="25.5" customHeight="1">
      <c r="A9" s="237" t="s">
        <v>78</v>
      </c>
      <c r="B9" s="64"/>
      <c r="C9" s="16" t="s">
        <v>35</v>
      </c>
      <c r="D9" s="17" t="s">
        <v>31</v>
      </c>
      <c r="E9" s="20" t="s">
        <v>32</v>
      </c>
      <c r="F9" s="18" t="s">
        <v>37</v>
      </c>
      <c r="G9" s="17" t="s">
        <v>31</v>
      </c>
      <c r="H9" s="20" t="s">
        <v>32</v>
      </c>
      <c r="I9" s="87">
        <f>(F9-C9)+(H9-E9)</f>
        <v>2</v>
      </c>
      <c r="J9" s="16" t="s">
        <v>35</v>
      </c>
      <c r="K9" s="17" t="s">
        <v>31</v>
      </c>
      <c r="L9" s="20" t="s">
        <v>32</v>
      </c>
      <c r="M9" s="18" t="s">
        <v>37</v>
      </c>
      <c r="N9" s="17" t="s">
        <v>31</v>
      </c>
      <c r="O9" s="20" t="s">
        <v>32</v>
      </c>
      <c r="P9" s="87">
        <f>(M9-J9)+(O9-L9)</f>
        <v>2</v>
      </c>
      <c r="Q9" s="16" t="s">
        <v>35</v>
      </c>
      <c r="R9" s="17" t="s">
        <v>31</v>
      </c>
      <c r="S9" s="20" t="s">
        <v>32</v>
      </c>
      <c r="T9" s="18" t="s">
        <v>37</v>
      </c>
      <c r="U9" s="17" t="s">
        <v>31</v>
      </c>
      <c r="V9" s="20" t="s">
        <v>32</v>
      </c>
      <c r="W9" s="87">
        <f>(T9-Q9)+(V9-S9)</f>
        <v>2</v>
      </c>
      <c r="X9" s="16" t="s">
        <v>35</v>
      </c>
      <c r="Y9" s="17" t="s">
        <v>31</v>
      </c>
      <c r="Z9" s="20" t="s">
        <v>32</v>
      </c>
      <c r="AA9" s="18" t="s">
        <v>37</v>
      </c>
      <c r="AB9" s="17" t="s">
        <v>31</v>
      </c>
      <c r="AC9" s="20" t="s">
        <v>32</v>
      </c>
      <c r="AD9" s="87">
        <f>(AA9-X9)+(AC9-Z9)</f>
        <v>2</v>
      </c>
      <c r="AE9" s="16"/>
      <c r="AF9" s="17"/>
      <c r="AG9" s="20"/>
      <c r="AH9" s="18"/>
      <c r="AI9" s="17"/>
      <c r="AJ9" s="20"/>
      <c r="AK9" s="87">
        <f>(AH9-AE9)+(AJ9-AG9)</f>
        <v>0</v>
      </c>
      <c r="AL9" s="16"/>
      <c r="AM9" s="17"/>
      <c r="AN9" s="20"/>
      <c r="AO9" s="18"/>
      <c r="AP9" s="17"/>
      <c r="AQ9" s="39"/>
      <c r="AR9" s="87">
        <f>(AO9-AL9)+(AQ9-AN9)</f>
        <v>0</v>
      </c>
      <c r="AS9" s="64"/>
      <c r="AT9" s="92"/>
      <c r="AU9" s="93"/>
      <c r="AV9" s="92"/>
      <c r="AW9" s="92"/>
      <c r="AX9" s="93"/>
      <c r="AY9" s="59">
        <f>(AV9-AS9)+(AX9-AU9)</f>
        <v>0</v>
      </c>
      <c r="AZ9" s="238">
        <f>SUM(P9:P9,I9:I9,W9:W9,AD9:AD9,AK9:AK9,AR9:AR9)</f>
        <v>8</v>
      </c>
    </row>
    <row r="10" spans="1:52" ht="17.25" customHeight="1">
      <c r="A10" s="6"/>
      <c r="B10" s="50"/>
      <c r="C10" s="425">
        <f>SUM(I6:I7,I9:I9)</f>
        <v>4</v>
      </c>
      <c r="D10" s="426"/>
      <c r="E10" s="426"/>
      <c r="F10" s="426"/>
      <c r="G10" s="426"/>
      <c r="H10" s="426"/>
      <c r="I10" s="427"/>
      <c r="J10" s="425">
        <f>SUM(P6:P7,P9:P9)</f>
        <v>4</v>
      </c>
      <c r="K10" s="426"/>
      <c r="L10" s="426"/>
      <c r="M10" s="426"/>
      <c r="N10" s="426"/>
      <c r="O10" s="426"/>
      <c r="P10" s="427"/>
      <c r="Q10" s="425">
        <f>SUM(W6:W7,W9:W9)</f>
        <v>4</v>
      </c>
      <c r="R10" s="426"/>
      <c r="S10" s="426"/>
      <c r="T10" s="426"/>
      <c r="U10" s="426"/>
      <c r="V10" s="426"/>
      <c r="W10" s="427"/>
      <c r="X10" s="425">
        <f>SUM(AD6:AD7,AD9:AD9)</f>
        <v>4</v>
      </c>
      <c r="Y10" s="426"/>
      <c r="Z10" s="426"/>
      <c r="AA10" s="426"/>
      <c r="AB10" s="426"/>
      <c r="AC10" s="426"/>
      <c r="AD10" s="427"/>
      <c r="AE10" s="425">
        <f>SUM(AK6:AK7,AK9:AK9)</f>
        <v>2</v>
      </c>
      <c r="AF10" s="426"/>
      <c r="AG10" s="426"/>
      <c r="AH10" s="426"/>
      <c r="AI10" s="426"/>
      <c r="AJ10" s="426"/>
      <c r="AK10" s="427"/>
      <c r="AL10" s="425">
        <f>SUM(AR6:AR7,AR9:AR9)</f>
        <v>2</v>
      </c>
      <c r="AM10" s="426"/>
      <c r="AN10" s="426"/>
      <c r="AO10" s="426"/>
      <c r="AP10" s="426"/>
      <c r="AQ10" s="426"/>
      <c r="AR10" s="427"/>
      <c r="AS10" s="425">
        <f>SUM(AY6:AY7,AY9:AY9)</f>
        <v>0</v>
      </c>
      <c r="AT10" s="426"/>
      <c r="AU10" s="426"/>
      <c r="AV10" s="426"/>
      <c r="AW10" s="426"/>
      <c r="AX10" s="426"/>
      <c r="AY10" s="427"/>
      <c r="AZ10" s="9">
        <f>SUM(C10:AX10)</f>
        <v>20</v>
      </c>
    </row>
    <row r="11" spans="1:52" ht="15.75">
      <c r="A11" s="5"/>
      <c r="B11" s="49"/>
      <c r="C11" s="1"/>
      <c r="D11" s="1"/>
      <c r="E11" s="1"/>
      <c r="F11" s="1"/>
      <c r="G11" s="1"/>
      <c r="H11" s="1"/>
      <c r="I11" s="23"/>
      <c r="J11" s="1"/>
      <c r="K11" s="2"/>
      <c r="L11" s="1"/>
      <c r="M11" s="1"/>
      <c r="N11" s="2"/>
      <c r="O11" s="1"/>
      <c r="P11" s="23"/>
      <c r="Q11" s="1"/>
      <c r="R11" s="1"/>
      <c r="S11" s="1"/>
      <c r="T11" s="1"/>
      <c r="U11" s="1"/>
      <c r="V11" s="1"/>
      <c r="W11" s="23"/>
      <c r="X11" s="1"/>
      <c r="Y11" s="1"/>
      <c r="Z11" s="1"/>
      <c r="AA11" s="1"/>
      <c r="AB11" s="1"/>
      <c r="AC11" s="1"/>
      <c r="AD11" s="23"/>
      <c r="AE11" s="1"/>
      <c r="AF11" s="1"/>
      <c r="AG11" s="1"/>
      <c r="AH11" s="1"/>
      <c r="AI11" s="1"/>
      <c r="AJ11" s="1"/>
      <c r="AK11" s="23"/>
      <c r="AL11" s="1"/>
      <c r="AM11" s="1"/>
      <c r="AN11" s="1"/>
      <c r="AO11" s="1"/>
      <c r="AP11" s="1"/>
      <c r="AQ11" s="1"/>
      <c r="AR11" s="23"/>
      <c r="AS11" s="1"/>
      <c r="AT11" s="1"/>
      <c r="AU11" s="1"/>
      <c r="AV11" s="1"/>
      <c r="AW11" s="1"/>
      <c r="AX11" s="1"/>
      <c r="AY11" s="23"/>
      <c r="AZ11" s="1"/>
    </row>
    <row r="12" spans="1:52" ht="26.25" customHeight="1">
      <c r="A12" s="422" t="s">
        <v>130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</row>
    <row r="13" spans="1:52" ht="3.75" customHeight="1">
      <c r="A13" s="422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</row>
    <row r="14" spans="1:52" ht="15">
      <c r="A14" s="423" t="s">
        <v>97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</row>
    <row r="15" ht="15">
      <c r="B15" s="4"/>
    </row>
  </sheetData>
  <mergeCells count="25">
    <mergeCell ref="AL10:AR10"/>
    <mergeCell ref="AS10:AY10"/>
    <mergeCell ref="A12:AZ13"/>
    <mergeCell ref="A14:AZ14"/>
    <mergeCell ref="C10:I10"/>
    <mergeCell ref="J10:P10"/>
    <mergeCell ref="Q10:W10"/>
    <mergeCell ref="X10:AD10"/>
    <mergeCell ref="AE10:AK10"/>
    <mergeCell ref="A5:AZ5"/>
    <mergeCell ref="A8:AZ8"/>
    <mergeCell ref="AL1:AZ1"/>
    <mergeCell ref="A2:AZ2"/>
    <mergeCell ref="A3:A4"/>
    <mergeCell ref="B3:B4"/>
    <mergeCell ref="C3:AY3"/>
    <mergeCell ref="AZ3:AZ4"/>
    <mergeCell ref="C4:I4"/>
    <mergeCell ref="J4:P4"/>
    <mergeCell ref="Q4:W4"/>
    <mergeCell ref="X4:AD4"/>
    <mergeCell ref="AE4:AK4"/>
    <mergeCell ref="AL4:AR4"/>
    <mergeCell ref="AS4:AY4"/>
    <mergeCell ref="A6:A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ignoredErrors>
    <ignoredError sqref="B6 B7" twoDigitTextYear="1"/>
    <ignoredError sqref="I6 AS9:AX9 AR9 I7 AR6:AX6 P6 P7 AD7 AK6 AD6 AK7 W7 W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2018-12-15T22:40:04Z</dcterms:modified>
  <cp:category/>
  <cp:version/>
  <cp:contentType/>
  <cp:contentStatus/>
</cp:coreProperties>
</file>